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35" yWindow="65521" windowWidth="14985" windowHeight="7425" tabRatio="784" firstSheet="4" activeTab="10"/>
  </bookViews>
  <sheets>
    <sheet name="Race 1" sheetId="1" r:id="rId1"/>
    <sheet name="Race 2" sheetId="2" r:id="rId2"/>
    <sheet name="Race 3" sheetId="3" r:id="rId3"/>
    <sheet name="Race 4" sheetId="4" r:id="rId4"/>
    <sheet name="Race 5" sheetId="5" r:id="rId5"/>
    <sheet name="Race 6" sheetId="6" r:id="rId6"/>
    <sheet name="Race 7" sheetId="7" r:id="rId7"/>
    <sheet name="Race 8" sheetId="8" r:id="rId8"/>
    <sheet name="Race 9" sheetId="9" r:id="rId9"/>
    <sheet name="Race 10" sheetId="10" r:id="rId10"/>
    <sheet name="Overall" sheetId="11" r:id="rId11"/>
    <sheet name="RULES" sheetId="12" r:id="rId12"/>
  </sheets>
  <definedNames/>
  <calcPr fullCalcOnLoad="1"/>
</workbook>
</file>

<file path=xl/sharedStrings.xml><?xml version="1.0" encoding="utf-8"?>
<sst xmlns="http://schemas.openxmlformats.org/spreadsheetml/2006/main" count="1457" uniqueCount="253">
  <si>
    <t>Time</t>
  </si>
  <si>
    <t>Points</t>
  </si>
  <si>
    <t>RACES</t>
  </si>
  <si>
    <t>POINTS</t>
  </si>
  <si>
    <t>GRAND PRIX Overall Results</t>
  </si>
  <si>
    <t>Pos</t>
  </si>
  <si>
    <t>Race Order</t>
  </si>
  <si>
    <t>Group Order</t>
  </si>
  <si>
    <t>GROUP</t>
  </si>
  <si>
    <t>NAME</t>
  </si>
  <si>
    <t>POS</t>
  </si>
  <si>
    <t>BEST 7 RACES COUNT</t>
  </si>
  <si>
    <t>4miles</t>
  </si>
  <si>
    <t>23rd Jun</t>
  </si>
  <si>
    <t>Number of runners</t>
  </si>
  <si>
    <t>Best Performance</t>
  </si>
  <si>
    <t>Male</t>
  </si>
  <si>
    <t>Female</t>
  </si>
  <si>
    <t>Best Perf.</t>
  </si>
  <si>
    <t>Min/Mi</t>
  </si>
  <si>
    <t>Miles</t>
  </si>
  <si>
    <t>miles</t>
  </si>
  <si>
    <t>Mark Gosney</t>
  </si>
  <si>
    <t>Steve Thomas</t>
  </si>
  <si>
    <t>Richard Webster</t>
  </si>
  <si>
    <t>Ross Poiner</t>
  </si>
  <si>
    <t>Christina Smith</t>
  </si>
  <si>
    <t>Leighton Jones</t>
  </si>
  <si>
    <t>Geoff White</t>
  </si>
  <si>
    <t>Kim Holohan</t>
  </si>
  <si>
    <t>Fay Sharpe</t>
  </si>
  <si>
    <t>Hywel Mainwaring</t>
  </si>
  <si>
    <t>GRP</t>
  </si>
  <si>
    <t>Steve Cable</t>
  </si>
  <si>
    <t>Linda Rees</t>
  </si>
  <si>
    <t>Dewi West</t>
  </si>
  <si>
    <t>Ian Bamford</t>
  </si>
  <si>
    <t>Mike Nash</t>
  </si>
  <si>
    <t>Jane Elliott</t>
  </si>
  <si>
    <t>Byron Davies</t>
  </si>
  <si>
    <t>Lee Morris</t>
  </si>
  <si>
    <t>Roger Bell</t>
  </si>
  <si>
    <t>Steve McLelland</t>
  </si>
  <si>
    <t>Caroline Sandles</t>
  </si>
  <si>
    <t>Louise Miskell</t>
  </si>
  <si>
    <t>Clive Greaves</t>
  </si>
  <si>
    <t>John Sanderson</t>
  </si>
  <si>
    <t>Linda Owens</t>
  </si>
  <si>
    <t>Ian Hoskins</t>
  </si>
  <si>
    <t>Jo Otteson</t>
  </si>
  <si>
    <t>Laura Hall</t>
  </si>
  <si>
    <t>Nina Brocklebank</t>
  </si>
  <si>
    <t>Sharon Trotman</t>
  </si>
  <si>
    <t>Ian Harris</t>
  </si>
  <si>
    <t>Sally Reid</t>
  </si>
  <si>
    <t>Christine Hurdidge</t>
  </si>
  <si>
    <t>Lynn Holmes</t>
  </si>
  <si>
    <t>Julie Davies</t>
  </si>
  <si>
    <t>Trudi Cook</t>
  </si>
  <si>
    <t>Darren Hall</t>
  </si>
  <si>
    <t>Mark Bamford</t>
  </si>
  <si>
    <t>Del Eyre</t>
  </si>
  <si>
    <t>Penny Kennedy</t>
  </si>
  <si>
    <t>Paula Stockley</t>
  </si>
  <si>
    <t>Gareth Morgan</t>
  </si>
  <si>
    <t>Rob Sandles</t>
  </si>
  <si>
    <t>Michelle Grey</t>
  </si>
  <si>
    <t>Paul Rees</t>
  </si>
  <si>
    <t>Lisa Williams</t>
  </si>
  <si>
    <t>Andrew Thomas</t>
  </si>
  <si>
    <t>John Holohan</t>
  </si>
  <si>
    <t>Richard Donne</t>
  </si>
  <si>
    <t>Linda Waller</t>
  </si>
  <si>
    <t>Nicola Julian</t>
  </si>
  <si>
    <t>Nadine Hall</t>
  </si>
  <si>
    <t>Vicky Holmes</t>
  </si>
  <si>
    <t>Robin Spacie</t>
  </si>
  <si>
    <t>Alfryn Easter</t>
  </si>
  <si>
    <t>Total miles</t>
  </si>
  <si>
    <t>Gary Howe</t>
  </si>
  <si>
    <t>Dean Webster</t>
  </si>
  <si>
    <t>Ian Anderson</t>
  </si>
  <si>
    <t>Eiri Evans</t>
  </si>
  <si>
    <t>Glyn Williams</t>
  </si>
  <si>
    <t>guest</t>
  </si>
  <si>
    <t>Carwyn Jenkins</t>
  </si>
  <si>
    <t>Sue Davies</t>
  </si>
  <si>
    <t>Allan Smith</t>
  </si>
  <si>
    <t>Race 1</t>
  </si>
  <si>
    <t>Race 2</t>
  </si>
  <si>
    <t>Race 3</t>
  </si>
  <si>
    <t>Race 4</t>
  </si>
  <si>
    <t>Race 5</t>
  </si>
  <si>
    <t>Race 6</t>
  </si>
  <si>
    <t>Race 7</t>
  </si>
  <si>
    <t>Race 8</t>
  </si>
  <si>
    <t>Race 9</t>
  </si>
  <si>
    <t>Race 10</t>
  </si>
  <si>
    <t>James Davies</t>
  </si>
  <si>
    <t>Brian Griffiths</t>
  </si>
  <si>
    <t>Karen Pitt</t>
  </si>
  <si>
    <t>Cordelia Loughlin</t>
  </si>
  <si>
    <t>Tony Baker</t>
  </si>
  <si>
    <t>Sue Barley</t>
  </si>
  <si>
    <t>Ashley Pascoe</t>
  </si>
  <si>
    <t>Tim Jones</t>
  </si>
  <si>
    <t>Henry Hayward</t>
  </si>
  <si>
    <t>Alyson Heard</t>
  </si>
  <si>
    <t>Alan Davies</t>
  </si>
  <si>
    <t>Dean Hardie</t>
  </si>
  <si>
    <t>West Glam Tata Steel - 12th Jan</t>
  </si>
  <si>
    <t>Below are race rules regarding the Grand Prix</t>
  </si>
  <si>
    <t>All runners are responsible for checking their own results and informing the author before the next race.</t>
  </si>
  <si>
    <t>In the event of people finishing on equal points at the end of the year, the order will be decided on:</t>
  </si>
  <si>
    <t>*</t>
  </si>
  <si>
    <t>1. Person winning the most head to head races</t>
  </si>
  <si>
    <t>2. If 1. above equal then person finishing higher in Age Grade points.</t>
  </si>
  <si>
    <t>A person can only win best performance once during the season</t>
  </si>
  <si>
    <t>3. If 1. and 2. can't seperate them then it's a fist fight.</t>
  </si>
  <si>
    <t>Runners finishing together, if the timekeepers can't seperate them then the spreadsheet will sort them in first name order.</t>
  </si>
  <si>
    <r>
      <t xml:space="preserve">You have to be a </t>
    </r>
    <r>
      <rPr>
        <b/>
        <u val="single"/>
        <sz val="10"/>
        <rFont val="Arial"/>
        <family val="2"/>
      </rPr>
      <t>paid</t>
    </r>
    <r>
      <rPr>
        <sz val="10"/>
        <rFont val="Arial"/>
        <family val="2"/>
      </rPr>
      <t xml:space="preserve"> up member to score any points.</t>
    </r>
  </si>
  <si>
    <t>Diane Brownhill</t>
  </si>
  <si>
    <t>Nigel Pitt</t>
  </si>
  <si>
    <t>Mark Eakins</t>
  </si>
  <si>
    <t>Louise Eakins</t>
  </si>
  <si>
    <t>Gwen Smith</t>
  </si>
  <si>
    <t>Sali Sweetman</t>
  </si>
  <si>
    <t>00:30:54</t>
  </si>
  <si>
    <t>00:32:32</t>
  </si>
  <si>
    <t>00:34:01</t>
  </si>
  <si>
    <t>00:34:29</t>
  </si>
  <si>
    <t>00:34:31</t>
  </si>
  <si>
    <t>00:36:02</t>
  </si>
  <si>
    <t>00:36:41</t>
  </si>
  <si>
    <t>00:37:54</t>
  </si>
  <si>
    <t>00:37:58</t>
  </si>
  <si>
    <t>00:38:26</t>
  </si>
  <si>
    <t>00:38:35</t>
  </si>
  <si>
    <t>00:40:23</t>
  </si>
  <si>
    <t>00:40:25</t>
  </si>
  <si>
    <t>00:41:31</t>
  </si>
  <si>
    <t>00:41:45</t>
  </si>
  <si>
    <t>00:42:16</t>
  </si>
  <si>
    <t>00:48:07</t>
  </si>
  <si>
    <t>00:49:08</t>
  </si>
  <si>
    <t>00:40:04</t>
  </si>
  <si>
    <t>00:40:43</t>
  </si>
  <si>
    <t>00:41:32</t>
  </si>
  <si>
    <t>00:41:35</t>
  </si>
  <si>
    <t>00:43:11</t>
  </si>
  <si>
    <t>00:44:01</t>
  </si>
  <si>
    <t>00:44:51</t>
  </si>
  <si>
    <t>00:45:23</t>
  </si>
  <si>
    <t>00:45:33</t>
  </si>
  <si>
    <t>00:45:52</t>
  </si>
  <si>
    <t>00:46:15</t>
  </si>
  <si>
    <t>00:46:42</t>
  </si>
  <si>
    <t>00:47:48</t>
  </si>
  <si>
    <t>00:54:02</t>
  </si>
  <si>
    <t>00:54:47</t>
  </si>
  <si>
    <t>00:57:24</t>
  </si>
  <si>
    <t>00:58:13</t>
  </si>
  <si>
    <t>John Jenkins</t>
  </si>
  <si>
    <t>Laura Sharpe</t>
  </si>
  <si>
    <t>Div</t>
  </si>
  <si>
    <t>Min per Mile</t>
  </si>
  <si>
    <t>Time Diff between first &amp; last within Div.</t>
  </si>
  <si>
    <t>Parc Le Breos - 23rd Feb</t>
  </si>
  <si>
    <t>Dai the Milk</t>
  </si>
  <si>
    <t>Dominic Arnold (guest)</t>
  </si>
  <si>
    <t>Swansea Sea Front - 2nd Apr</t>
  </si>
  <si>
    <t>Steve Raikes</t>
  </si>
  <si>
    <t>Paul Arnold</t>
  </si>
  <si>
    <t>Jayne Arnold</t>
  </si>
  <si>
    <t>Richard Cannon</t>
  </si>
  <si>
    <t>Lee Edwards</t>
  </si>
  <si>
    <t>Gareth White</t>
  </si>
  <si>
    <t>Jane Wallace</t>
  </si>
  <si>
    <t>Paul Harris</t>
  </si>
  <si>
    <t>Lydia Smith</t>
  </si>
  <si>
    <t>DNF</t>
  </si>
  <si>
    <t>Dai The Milk</t>
  </si>
  <si>
    <t>Aron Jones</t>
  </si>
  <si>
    <t>Jonny Price</t>
  </si>
  <si>
    <t>Carys Hill</t>
  </si>
  <si>
    <t>Philip Wallace</t>
  </si>
  <si>
    <t>Pwll - 30th April</t>
  </si>
  <si>
    <t>Andrew Lucas</t>
  </si>
  <si>
    <t>Sandra Rees</t>
  </si>
  <si>
    <t>Charlie James</t>
  </si>
  <si>
    <t>Steve Smith</t>
  </si>
  <si>
    <t>Suzanne Bevan</t>
  </si>
  <si>
    <t>David Quin</t>
  </si>
  <si>
    <t xml:space="preserve">Dunvant RFC - 25th June </t>
  </si>
  <si>
    <t>Ross Gribble</t>
  </si>
  <si>
    <t>Michelle Cole</t>
  </si>
  <si>
    <t>Amanda Swain</t>
  </si>
  <si>
    <t>Jenny Sharpe</t>
  </si>
  <si>
    <t>Penllergaer/Cadle Woods - 30th July</t>
  </si>
  <si>
    <t>Lliw Resevoir - 27th Aug</t>
  </si>
  <si>
    <t>19:46</t>
  </si>
  <si>
    <t>21:53</t>
  </si>
  <si>
    <t>22:02</t>
  </si>
  <si>
    <t>22:04</t>
  </si>
  <si>
    <t>22:16</t>
  </si>
  <si>
    <t>22:44</t>
  </si>
  <si>
    <t>23:38</t>
  </si>
  <si>
    <t>23:50</t>
  </si>
  <si>
    <t>24:07</t>
  </si>
  <si>
    <t>24:26</t>
  </si>
  <si>
    <t>24:30</t>
  </si>
  <si>
    <t>24:35</t>
  </si>
  <si>
    <t>24:46</t>
  </si>
  <si>
    <t>25:35</t>
  </si>
  <si>
    <t>25:36</t>
  </si>
  <si>
    <t>25:45</t>
  </si>
  <si>
    <t>25:51</t>
  </si>
  <si>
    <t>26:07</t>
  </si>
  <si>
    <t>26:18</t>
  </si>
  <si>
    <t>26:22</t>
  </si>
  <si>
    <t>26:41</t>
  </si>
  <si>
    <t>27:06</t>
  </si>
  <si>
    <t>27:20</t>
  </si>
  <si>
    <t>28:58</t>
  </si>
  <si>
    <t>29:06</t>
  </si>
  <si>
    <t>29:17</t>
  </si>
  <si>
    <t>29:21</t>
  </si>
  <si>
    <t>29:42</t>
  </si>
  <si>
    <t>29:44</t>
  </si>
  <si>
    <t>29:52</t>
  </si>
  <si>
    <t>Dai the milk</t>
  </si>
  <si>
    <t>30:12</t>
  </si>
  <si>
    <t>30:24</t>
  </si>
  <si>
    <t>30:35</t>
  </si>
  <si>
    <t>31:20</t>
  </si>
  <si>
    <t>31:44</t>
  </si>
  <si>
    <t>32:27</t>
  </si>
  <si>
    <t>32:42</t>
  </si>
  <si>
    <t>33:22</t>
  </si>
  <si>
    <t>33:28</t>
  </si>
  <si>
    <t>34:04</t>
  </si>
  <si>
    <t>34:13</t>
  </si>
  <si>
    <t>34:25</t>
  </si>
  <si>
    <t>34:34</t>
  </si>
  <si>
    <t>36:29</t>
  </si>
  <si>
    <t>40:03</t>
  </si>
  <si>
    <t>47:12</t>
  </si>
  <si>
    <t>Elliott Davies</t>
  </si>
  <si>
    <t>Gari John</t>
  </si>
  <si>
    <t>Lewis Bamford</t>
  </si>
  <si>
    <t>Amanda Bamford</t>
  </si>
  <si>
    <t>Uni Track 29th Oct 2014</t>
  </si>
  <si>
    <t>24th Sep Llanelli LC</t>
  </si>
</sst>
</file>

<file path=xl/styles.xml><?xml version="1.0" encoding="utf-8"?>
<styleSheet xmlns="http://schemas.openxmlformats.org/spreadsheetml/2006/main">
  <numFmts count="3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_);\(&quot;£&quot;#,##0\)"/>
    <numFmt numFmtId="165" formatCode="&quot;£&quot;#,##0_);[Red]\(&quot;£&quot;#,##0\)"/>
    <numFmt numFmtId="166" formatCode="&quot;£&quot;#,##0.00_);\(&quot;£&quot;#,##0.00\)"/>
    <numFmt numFmtId="167" formatCode="&quot;£&quot;#,##0.00_);[Red]\(&quot;£&quot;#,##0.00\)"/>
    <numFmt numFmtId="168" formatCode="_(&quot;£&quot;* #,##0_);_(&quot;£&quot;* \(#,##0\);_(&quot;£&quot;* &quot;-&quot;_);_(@_)"/>
    <numFmt numFmtId="169" formatCode="_(* #,##0_);_(* \(#,##0\);_(* &quot;-&quot;_);_(@_)"/>
    <numFmt numFmtId="170" formatCode="_(&quot;£&quot;* #,##0.00_);_(&quot;£&quot;* \(#,##0.00\);_(&quot;£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000"/>
    <numFmt numFmtId="176" formatCode="00"/>
    <numFmt numFmtId="177" formatCode="0.0"/>
    <numFmt numFmtId="178" formatCode="[$€-2]\ #,##0.00_);[Red]\([$€-2]\ #,##0.00\)"/>
    <numFmt numFmtId="179" formatCode="h:mm:ss;@"/>
    <numFmt numFmtId="180" formatCode="h:mm:ss"/>
    <numFmt numFmtId="181" formatCode="hh:mm:ss;@"/>
    <numFmt numFmtId="182" formatCode="[$-F400]h:mm:ss\ AM/PM"/>
    <numFmt numFmtId="183" formatCode="hh:mm:ss.00"/>
    <numFmt numFmtId="184" formatCode="mmm\ dd\ yyyy"/>
    <numFmt numFmtId="185" formatCode="yy"/>
  </numFmts>
  <fonts count="3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indexed="12"/>
      <name val="Arial"/>
      <family val="2"/>
    </font>
    <font>
      <b/>
      <sz val="9"/>
      <color indexed="12"/>
      <name val="Arial"/>
      <family val="2"/>
    </font>
    <font>
      <sz val="20"/>
      <color indexed="8"/>
      <name val="Arial"/>
      <family val="2"/>
    </font>
    <font>
      <sz val="20"/>
      <name val="Arial"/>
      <family val="2"/>
    </font>
    <font>
      <b/>
      <u val="single"/>
      <sz val="10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3" borderId="0" applyNumberFormat="0" applyBorder="0" applyAlignment="0" applyProtection="0"/>
    <xf numFmtId="0" fontId="17" fillId="20" borderId="1" applyNumberFormat="0" applyAlignment="0" applyProtection="0"/>
    <xf numFmtId="0" fontId="1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7" borderId="1" applyNumberFormat="0" applyAlignment="0" applyProtection="0"/>
    <xf numFmtId="0" fontId="25" fillId="0" borderId="6" applyNumberFormat="0" applyFill="0" applyAlignment="0" applyProtection="0"/>
    <xf numFmtId="0" fontId="26" fillId="22" borderId="0" applyNumberFormat="0" applyBorder="0" applyAlignment="0" applyProtection="0"/>
    <xf numFmtId="0" fontId="0" fillId="23" borderId="7" applyNumberFormat="0" applyFont="0" applyAlignment="0" applyProtection="0"/>
    <xf numFmtId="0" fontId="27" fillId="20" borderId="8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</cellStyleXfs>
  <cellXfs count="233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/>
    </xf>
    <xf numFmtId="0" fontId="3" fillId="24" borderId="0" xfId="0" applyFont="1" applyFill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3" fillId="24" borderId="11" xfId="0" applyFont="1" applyFill="1" applyBorder="1" applyAlignment="1">
      <alignment horizontal="center"/>
    </xf>
    <xf numFmtId="0" fontId="3" fillId="24" borderId="11" xfId="0" applyFont="1" applyFill="1" applyBorder="1" applyAlignment="1">
      <alignment horizontal="center" wrapText="1"/>
    </xf>
    <xf numFmtId="0" fontId="3" fillId="0" borderId="12" xfId="0" applyFont="1" applyBorder="1" applyAlignment="1">
      <alignment horizontal="center"/>
    </xf>
    <xf numFmtId="0" fontId="3" fillId="24" borderId="0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2" fontId="4" fillId="0" borderId="10" xfId="0" applyNumberFormat="1" applyFont="1" applyBorder="1" applyAlignment="1">
      <alignment horizontal="center"/>
    </xf>
    <xf numFmtId="0" fontId="4" fillId="20" borderId="10" xfId="0" applyFont="1" applyFill="1" applyBorder="1" applyAlignment="1">
      <alignment horizontal="center"/>
    </xf>
    <xf numFmtId="1" fontId="3" fillId="0" borderId="11" xfId="0" applyNumberFormat="1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1" fontId="3" fillId="0" borderId="13" xfId="0" applyNumberFormat="1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/>
    </xf>
    <xf numFmtId="0" fontId="3" fillId="20" borderId="11" xfId="0" applyFont="1" applyFill="1" applyBorder="1" applyAlignment="1">
      <alignment horizontal="center" vertical="top" wrapText="1"/>
    </xf>
    <xf numFmtId="0" fontId="3" fillId="20" borderId="11" xfId="0" applyFont="1" applyFill="1" applyBorder="1" applyAlignment="1">
      <alignment horizontal="center"/>
    </xf>
    <xf numFmtId="0" fontId="3" fillId="20" borderId="12" xfId="0" applyFont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3" fillId="20" borderId="13" xfId="0" applyFont="1" applyFill="1" applyBorder="1" applyAlignment="1">
      <alignment horizontal="center" vertical="top" wrapText="1"/>
    </xf>
    <xf numFmtId="0" fontId="5" fillId="0" borderId="13" xfId="0" applyFont="1" applyBorder="1" applyAlignment="1">
      <alignment horizontal="center"/>
    </xf>
    <xf numFmtId="2" fontId="3" fillId="0" borderId="0" xfId="0" applyNumberFormat="1" applyFont="1" applyAlignment="1">
      <alignment horizontal="center"/>
    </xf>
    <xf numFmtId="0" fontId="3" fillId="0" borderId="13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/>
    </xf>
    <xf numFmtId="0" fontId="3" fillId="24" borderId="0" xfId="0" applyFont="1" applyFill="1" applyBorder="1" applyAlignment="1">
      <alignment/>
    </xf>
    <xf numFmtId="0" fontId="3" fillId="0" borderId="12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left"/>
    </xf>
    <xf numFmtId="0" fontId="3" fillId="0" borderId="11" xfId="0" applyFont="1" applyBorder="1" applyAlignment="1">
      <alignment/>
    </xf>
    <xf numFmtId="0" fontId="3" fillId="24" borderId="0" xfId="0" applyFont="1" applyFill="1" applyBorder="1" applyAlignment="1">
      <alignment horizontal="center" wrapText="1"/>
    </xf>
    <xf numFmtId="0" fontId="5" fillId="0" borderId="13" xfId="0" applyFont="1" applyBorder="1" applyAlignment="1">
      <alignment/>
    </xf>
    <xf numFmtId="0" fontId="5" fillId="0" borderId="0" xfId="0" applyFont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Alignment="1">
      <alignment horizontal="left"/>
    </xf>
    <xf numFmtId="0" fontId="7" fillId="0" borderId="0" xfId="0" applyFont="1" applyBorder="1" applyAlignment="1">
      <alignment/>
    </xf>
    <xf numFmtId="0" fontId="3" fillId="0" borderId="12" xfId="0" applyFont="1" applyBorder="1" applyAlignment="1">
      <alignment/>
    </xf>
    <xf numFmtId="179" fontId="3" fillId="0" borderId="13" xfId="0" applyNumberFormat="1" applyFont="1" applyBorder="1" applyAlignment="1">
      <alignment horizontal="center" vertical="top" wrapText="1"/>
    </xf>
    <xf numFmtId="179" fontId="3" fillId="0" borderId="11" xfId="0" applyNumberFormat="1" applyFont="1" applyBorder="1" applyAlignment="1">
      <alignment horizontal="center" vertical="top" wrapText="1"/>
    </xf>
    <xf numFmtId="179" fontId="3" fillId="0" borderId="12" xfId="0" applyNumberFormat="1" applyFont="1" applyBorder="1" applyAlignment="1">
      <alignment horizontal="center" vertical="top" wrapText="1"/>
    </xf>
    <xf numFmtId="0" fontId="4" fillId="0" borderId="0" xfId="0" applyFont="1" applyAlignment="1">
      <alignment/>
    </xf>
    <xf numFmtId="0" fontId="8" fillId="0" borderId="0" xfId="0" applyFont="1" applyAlignment="1">
      <alignment horizontal="left"/>
    </xf>
    <xf numFmtId="0" fontId="3" fillId="0" borderId="11" xfId="0" applyFont="1" applyBorder="1" applyAlignment="1">
      <alignment horizontal="left"/>
    </xf>
    <xf numFmtId="0" fontId="3" fillId="24" borderId="0" xfId="0" applyFont="1" applyFill="1" applyAlignment="1">
      <alignment horizontal="center"/>
    </xf>
    <xf numFmtId="0" fontId="4" fillId="0" borderId="10" xfId="0" applyFont="1" applyBorder="1" applyAlignment="1">
      <alignment/>
    </xf>
    <xf numFmtId="0" fontId="3" fillId="0" borderId="12" xfId="0" applyFont="1" applyBorder="1" applyAlignment="1">
      <alignment horizontal="left"/>
    </xf>
    <xf numFmtId="182" fontId="4" fillId="0" borderId="10" xfId="0" applyNumberFormat="1" applyFont="1" applyBorder="1" applyAlignment="1">
      <alignment horizontal="center"/>
    </xf>
    <xf numFmtId="182" fontId="3" fillId="0" borderId="0" xfId="0" applyNumberFormat="1" applyFont="1" applyAlignment="1">
      <alignment horizontal="right"/>
    </xf>
    <xf numFmtId="2" fontId="3" fillId="0" borderId="0" xfId="0" applyNumberFormat="1" applyFont="1" applyBorder="1" applyAlignment="1">
      <alignment/>
    </xf>
    <xf numFmtId="2" fontId="5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horizontal="center"/>
    </xf>
    <xf numFmtId="46" fontId="5" fillId="0" borderId="13" xfId="0" applyNumberFormat="1" applyFont="1" applyBorder="1" applyAlignment="1">
      <alignment/>
    </xf>
    <xf numFmtId="21" fontId="3" fillId="0" borderId="11" xfId="0" applyNumberFormat="1" applyFont="1" applyFill="1" applyBorder="1" applyAlignment="1" applyProtection="1">
      <alignment horizontal="right"/>
      <protection locked="0"/>
    </xf>
    <xf numFmtId="46" fontId="5" fillId="0" borderId="11" xfId="0" applyNumberFormat="1" applyFont="1" applyBorder="1" applyAlignment="1">
      <alignment/>
    </xf>
    <xf numFmtId="21" fontId="3" fillId="0" borderId="12" xfId="0" applyNumberFormat="1" applyFont="1" applyFill="1" applyBorder="1" applyAlignment="1" applyProtection="1">
      <alignment horizontal="right"/>
      <protection locked="0"/>
    </xf>
    <xf numFmtId="46" fontId="5" fillId="0" borderId="12" xfId="0" applyNumberFormat="1" applyFont="1" applyBorder="1" applyAlignment="1">
      <alignment/>
    </xf>
    <xf numFmtId="0" fontId="3" fillId="0" borderId="13" xfId="0" applyFont="1" applyBorder="1" applyAlignment="1">
      <alignment/>
    </xf>
    <xf numFmtId="0" fontId="0" fillId="0" borderId="13" xfId="0" applyBorder="1" applyAlignment="1">
      <alignment/>
    </xf>
    <xf numFmtId="0" fontId="0" fillId="0" borderId="11" xfId="0" applyBorder="1" applyAlignment="1">
      <alignment/>
    </xf>
    <xf numFmtId="21" fontId="3" fillId="0" borderId="0" xfId="0" applyNumberFormat="1" applyFont="1" applyAlignment="1">
      <alignment/>
    </xf>
    <xf numFmtId="21" fontId="3" fillId="0" borderId="13" xfId="0" applyNumberFormat="1" applyFont="1" applyBorder="1" applyAlignment="1">
      <alignment/>
    </xf>
    <xf numFmtId="21" fontId="3" fillId="0" borderId="11" xfId="0" applyNumberFormat="1" applyFont="1" applyBorder="1" applyAlignment="1">
      <alignment/>
    </xf>
    <xf numFmtId="0" fontId="3" fillId="20" borderId="11" xfId="0" applyFont="1" applyFill="1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11" xfId="0" applyFont="1" applyBorder="1" applyAlignment="1">
      <alignment/>
    </xf>
    <xf numFmtId="0" fontId="3" fillId="0" borderId="14" xfId="0" applyFont="1" applyBorder="1" applyAlignment="1">
      <alignment horizontal="center"/>
    </xf>
    <xf numFmtId="21" fontId="3" fillId="0" borderId="0" xfId="0" applyNumberFormat="1" applyFont="1" applyFill="1" applyBorder="1" applyAlignment="1" applyProtection="1">
      <alignment horizontal="right"/>
      <protection locked="0"/>
    </xf>
    <xf numFmtId="0" fontId="3" fillId="0" borderId="15" xfId="0" applyFont="1" applyBorder="1" applyAlignment="1">
      <alignment horizontal="center"/>
    </xf>
    <xf numFmtId="182" fontId="5" fillId="0" borderId="13" xfId="0" applyNumberFormat="1" applyFont="1" applyBorder="1" applyAlignment="1">
      <alignment/>
    </xf>
    <xf numFmtId="182" fontId="5" fillId="0" borderId="11" xfId="0" applyNumberFormat="1" applyFont="1" applyBorder="1" applyAlignment="1">
      <alignment/>
    </xf>
    <xf numFmtId="0" fontId="3" fillId="0" borderId="11" xfId="0" applyFont="1" applyFill="1" applyBorder="1" applyAlignment="1">
      <alignment horizontal="center"/>
    </xf>
    <xf numFmtId="179" fontId="3" fillId="0" borderId="11" xfId="0" applyNumberFormat="1" applyFont="1" applyFill="1" applyBorder="1" applyAlignment="1">
      <alignment horizontal="center" vertical="top" wrapText="1"/>
    </xf>
    <xf numFmtId="179" fontId="3" fillId="0" borderId="12" xfId="0" applyNumberFormat="1" applyFont="1" applyFill="1" applyBorder="1" applyAlignment="1">
      <alignment horizontal="center" vertical="top" wrapText="1"/>
    </xf>
    <xf numFmtId="182" fontId="5" fillId="0" borderId="12" xfId="0" applyNumberFormat="1" applyFont="1" applyBorder="1" applyAlignment="1">
      <alignment/>
    </xf>
    <xf numFmtId="0" fontId="3" fillId="0" borderId="14" xfId="0" applyFont="1" applyBorder="1" applyAlignment="1">
      <alignment/>
    </xf>
    <xf numFmtId="179" fontId="3" fillId="0" borderId="14" xfId="0" applyNumberFormat="1" applyFont="1" applyBorder="1" applyAlignment="1">
      <alignment horizontal="center" vertical="top" wrapText="1"/>
    </xf>
    <xf numFmtId="0" fontId="3" fillId="0" borderId="16" xfId="0" applyFont="1" applyFill="1" applyBorder="1" applyAlignment="1">
      <alignment horizontal="center"/>
    </xf>
    <xf numFmtId="0" fontId="3" fillId="0" borderId="0" xfId="0" applyFont="1" applyAlignment="1">
      <alignment horizontal="center" vertical="center"/>
    </xf>
    <xf numFmtId="45" fontId="5" fillId="0" borderId="13" xfId="0" applyNumberFormat="1" applyFont="1" applyFill="1" applyBorder="1" applyAlignment="1">
      <alignment horizontal="center"/>
    </xf>
    <xf numFmtId="0" fontId="31" fillId="0" borderId="11" xfId="0" applyFont="1" applyFill="1" applyBorder="1" applyAlignment="1">
      <alignment/>
    </xf>
    <xf numFmtId="45" fontId="5" fillId="0" borderId="11" xfId="0" applyNumberFormat="1" applyFont="1" applyFill="1" applyBorder="1" applyAlignment="1">
      <alignment horizontal="center"/>
    </xf>
    <xf numFmtId="45" fontId="5" fillId="0" borderId="12" xfId="0" applyNumberFormat="1" applyFont="1" applyFill="1" applyBorder="1" applyAlignment="1">
      <alignment horizontal="center"/>
    </xf>
    <xf numFmtId="1" fontId="3" fillId="0" borderId="12" xfId="0" applyNumberFormat="1" applyFont="1" applyBorder="1" applyAlignment="1">
      <alignment horizontal="center" vertical="top" wrapText="1"/>
    </xf>
    <xf numFmtId="0" fontId="3" fillId="20" borderId="12" xfId="0" applyFont="1" applyFill="1" applyBorder="1" applyAlignment="1">
      <alignment horizontal="center" vertical="top" wrapText="1"/>
    </xf>
    <xf numFmtId="0" fontId="3" fillId="20" borderId="13" xfId="0" applyFont="1" applyFill="1" applyBorder="1" applyAlignment="1">
      <alignment horizontal="center"/>
    </xf>
    <xf numFmtId="0" fontId="3" fillId="0" borderId="13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179" fontId="3" fillId="0" borderId="14" xfId="0" applyNumberFormat="1" applyFont="1" applyFill="1" applyBorder="1" applyAlignment="1">
      <alignment horizontal="center" vertical="top" wrapText="1"/>
    </xf>
    <xf numFmtId="0" fontId="3" fillId="20" borderId="16" xfId="0" applyFont="1" applyFill="1" applyBorder="1" applyAlignment="1">
      <alignment horizontal="center"/>
    </xf>
    <xf numFmtId="21" fontId="3" fillId="0" borderId="13" xfId="0" applyNumberFormat="1" applyFont="1" applyFill="1" applyBorder="1" applyAlignment="1" applyProtection="1">
      <alignment horizontal="right"/>
      <protection locked="0"/>
    </xf>
    <xf numFmtId="0" fontId="3" fillId="0" borderId="14" xfId="0" applyFont="1" applyFill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3" fillId="20" borderId="18" xfId="0" applyFont="1" applyFill="1" applyBorder="1" applyAlignment="1">
      <alignment horizontal="center" vertical="top" wrapText="1"/>
    </xf>
    <xf numFmtId="0" fontId="3" fillId="20" borderId="15" xfId="0" applyFont="1" applyFill="1" applyBorder="1" applyAlignment="1">
      <alignment horizontal="center" vertical="top" wrapText="1"/>
    </xf>
    <xf numFmtId="2" fontId="3" fillId="0" borderId="0" xfId="0" applyNumberFormat="1" applyFont="1" applyBorder="1" applyAlignment="1">
      <alignment horizontal="center"/>
    </xf>
    <xf numFmtId="0" fontId="3" fillId="0" borderId="17" xfId="0" applyFont="1" applyBorder="1" applyAlignment="1">
      <alignment/>
    </xf>
    <xf numFmtId="0" fontId="0" fillId="0" borderId="0" xfId="0" applyFont="1" applyAlignment="1">
      <alignment/>
    </xf>
    <xf numFmtId="0" fontId="3" fillId="0" borderId="17" xfId="0" applyFont="1" applyFill="1" applyBorder="1" applyAlignment="1">
      <alignment horizontal="center"/>
    </xf>
    <xf numFmtId="0" fontId="5" fillId="0" borderId="13" xfId="0" applyNumberFormat="1" applyFont="1" applyBorder="1" applyAlignment="1">
      <alignment horizontal="center"/>
    </xf>
    <xf numFmtId="0" fontId="5" fillId="0" borderId="11" xfId="0" applyNumberFormat="1" applyFont="1" applyBorder="1" applyAlignment="1">
      <alignment horizontal="center"/>
    </xf>
    <xf numFmtId="0" fontId="5" fillId="0" borderId="12" xfId="0" applyNumberFormat="1" applyFont="1" applyBorder="1" applyAlignment="1">
      <alignment horizontal="center"/>
    </xf>
    <xf numFmtId="0" fontId="0" fillId="0" borderId="19" xfId="0" applyBorder="1" applyAlignment="1">
      <alignment/>
    </xf>
    <xf numFmtId="0" fontId="3" fillId="24" borderId="19" xfId="0" applyFont="1" applyFill="1" applyBorder="1" applyAlignment="1">
      <alignment horizontal="center"/>
    </xf>
    <xf numFmtId="0" fontId="3" fillId="24" borderId="19" xfId="0" applyFont="1" applyFill="1" applyBorder="1" applyAlignment="1">
      <alignment horizontal="center" wrapText="1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24" borderId="21" xfId="0" applyFont="1" applyFill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24" borderId="24" xfId="0" applyFont="1" applyFill="1" applyBorder="1" applyAlignment="1">
      <alignment horizontal="center"/>
    </xf>
    <xf numFmtId="0" fontId="0" fillId="0" borderId="19" xfId="0" applyFont="1" applyBorder="1" applyAlignment="1">
      <alignment/>
    </xf>
    <xf numFmtId="0" fontId="3" fillId="24" borderId="25" xfId="0" applyFont="1" applyFill="1" applyBorder="1" applyAlignment="1">
      <alignment horizontal="center"/>
    </xf>
    <xf numFmtId="0" fontId="0" fillId="0" borderId="26" xfId="0" applyFont="1" applyBorder="1" applyAlignment="1">
      <alignment/>
    </xf>
    <xf numFmtId="0" fontId="3" fillId="24" borderId="26" xfId="0" applyFont="1" applyFill="1" applyBorder="1" applyAlignment="1">
      <alignment horizontal="center"/>
    </xf>
    <xf numFmtId="0" fontId="3" fillId="24" borderId="26" xfId="0" applyFont="1" applyFill="1" applyBorder="1" applyAlignment="1">
      <alignment horizontal="center" wrapText="1"/>
    </xf>
    <xf numFmtId="0" fontId="4" fillId="0" borderId="13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/>
    </xf>
    <xf numFmtId="0" fontId="3" fillId="0" borderId="19" xfId="0" applyFont="1" applyBorder="1" applyAlignment="1">
      <alignment horizontal="center"/>
    </xf>
    <xf numFmtId="0" fontId="5" fillId="0" borderId="11" xfId="0" applyFont="1" applyFill="1" applyBorder="1" applyAlignment="1">
      <alignment/>
    </xf>
    <xf numFmtId="182" fontId="31" fillId="0" borderId="11" xfId="0" applyNumberFormat="1" applyFont="1" applyFill="1" applyBorder="1" applyAlignment="1">
      <alignment horizontal="left"/>
    </xf>
    <xf numFmtId="182" fontId="3" fillId="0" borderId="11" xfId="0" applyNumberFormat="1" applyFont="1" applyBorder="1" applyAlignment="1">
      <alignment horizontal="left"/>
    </xf>
    <xf numFmtId="182" fontId="31" fillId="0" borderId="13" xfId="0" applyNumberFormat="1" applyFont="1" applyFill="1" applyBorder="1" applyAlignment="1">
      <alignment horizontal="left"/>
    </xf>
    <xf numFmtId="1" fontId="31" fillId="0" borderId="13" xfId="0" applyNumberFormat="1" applyFont="1" applyFill="1" applyBorder="1" applyAlignment="1">
      <alignment horizontal="center"/>
    </xf>
    <xf numFmtId="1" fontId="31" fillId="0" borderId="11" xfId="0" applyNumberFormat="1" applyFont="1" applyFill="1" applyBorder="1" applyAlignment="1">
      <alignment horizontal="center"/>
    </xf>
    <xf numFmtId="182" fontId="3" fillId="0" borderId="12" xfId="0" applyNumberFormat="1" applyFont="1" applyBorder="1" applyAlignment="1">
      <alignment horizontal="left"/>
    </xf>
    <xf numFmtId="0" fontId="3" fillId="0" borderId="27" xfId="0" applyFont="1" applyBorder="1" applyAlignment="1">
      <alignment horizontal="center"/>
    </xf>
    <xf numFmtId="0" fontId="4" fillId="0" borderId="10" xfId="0" applyFont="1" applyFill="1" applyBorder="1" applyAlignment="1">
      <alignment horizontal="center" wrapText="1"/>
    </xf>
    <xf numFmtId="0" fontId="0" fillId="0" borderId="11" xfId="0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3" fillId="0" borderId="0" xfId="0" applyFont="1" applyFill="1" applyAlignment="1">
      <alignment/>
    </xf>
    <xf numFmtId="0" fontId="4" fillId="0" borderId="10" xfId="0" applyFont="1" applyBorder="1" applyAlignment="1">
      <alignment horizontal="center" wrapText="1"/>
    </xf>
    <xf numFmtId="179" fontId="3" fillId="0" borderId="11" xfId="0" applyNumberFormat="1" applyFont="1" applyFill="1" applyBorder="1" applyAlignment="1">
      <alignment horizontal="center" vertical="center" wrapText="1"/>
    </xf>
    <xf numFmtId="179" fontId="3" fillId="0" borderId="11" xfId="0" applyNumberFormat="1" applyFont="1" applyFill="1" applyBorder="1" applyAlignment="1">
      <alignment horizontal="center" vertical="center"/>
    </xf>
    <xf numFmtId="0" fontId="4" fillId="0" borderId="28" xfId="0" applyFont="1" applyBorder="1" applyAlignment="1">
      <alignment horizontal="center"/>
    </xf>
    <xf numFmtId="0" fontId="4" fillId="0" borderId="11" xfId="0" applyFont="1" applyFill="1" applyBorder="1" applyAlignment="1">
      <alignment horizontal="center" wrapText="1"/>
    </xf>
    <xf numFmtId="2" fontId="13" fillId="0" borderId="0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13" xfId="0" applyFont="1" applyFill="1" applyBorder="1" applyAlignment="1">
      <alignment/>
    </xf>
    <xf numFmtId="179" fontId="3" fillId="0" borderId="0" xfId="0" applyNumberFormat="1" applyFont="1" applyBorder="1" applyAlignment="1">
      <alignment horizontal="center" vertical="top" wrapText="1"/>
    </xf>
    <xf numFmtId="1" fontId="3" fillId="0" borderId="0" xfId="0" applyNumberFormat="1" applyFont="1" applyBorder="1" applyAlignment="1">
      <alignment horizontal="center" vertical="top" wrapText="1"/>
    </xf>
    <xf numFmtId="0" fontId="0" fillId="0" borderId="0" xfId="0" applyFill="1" applyBorder="1" applyAlignment="1">
      <alignment horizontal="center" vertical="center"/>
    </xf>
    <xf numFmtId="179" fontId="3" fillId="0" borderId="0" xfId="0" applyNumberFormat="1" applyFont="1" applyFill="1" applyBorder="1" applyAlignment="1">
      <alignment horizontal="center" vertical="center"/>
    </xf>
    <xf numFmtId="0" fontId="3" fillId="0" borderId="29" xfId="0" applyFont="1" applyBorder="1" applyAlignment="1">
      <alignment horizontal="center"/>
    </xf>
    <xf numFmtId="0" fontId="5" fillId="0" borderId="14" xfId="0" applyFont="1" applyBorder="1" applyAlignment="1">
      <alignment/>
    </xf>
    <xf numFmtId="182" fontId="31" fillId="0" borderId="14" xfId="0" applyNumberFormat="1" applyFont="1" applyFill="1" applyBorder="1" applyAlignment="1">
      <alignment horizontal="left"/>
    </xf>
    <xf numFmtId="1" fontId="31" fillId="0" borderId="14" xfId="0" applyNumberFormat="1" applyFont="1" applyFill="1" applyBorder="1" applyAlignment="1">
      <alignment horizontal="center"/>
    </xf>
    <xf numFmtId="45" fontId="5" fillId="0" borderId="14" xfId="0" applyNumberFormat="1" applyFont="1" applyFill="1" applyBorder="1" applyAlignment="1">
      <alignment horizontal="center"/>
    </xf>
    <xf numFmtId="182" fontId="31" fillId="0" borderId="0" xfId="0" applyNumberFormat="1" applyFont="1" applyFill="1" applyBorder="1" applyAlignment="1">
      <alignment horizontal="left"/>
    </xf>
    <xf numFmtId="1" fontId="31" fillId="0" borderId="0" xfId="0" applyNumberFormat="1" applyFont="1" applyFill="1" applyBorder="1" applyAlignment="1">
      <alignment horizontal="center"/>
    </xf>
    <xf numFmtId="45" fontId="5" fillId="0" borderId="0" xfId="0" applyNumberFormat="1" applyFont="1" applyFill="1" applyBorder="1" applyAlignment="1">
      <alignment horizontal="center"/>
    </xf>
    <xf numFmtId="182" fontId="3" fillId="0" borderId="0" xfId="0" applyNumberFormat="1" applyFont="1" applyBorder="1" applyAlignment="1">
      <alignment horizontal="left"/>
    </xf>
    <xf numFmtId="2" fontId="6" fillId="0" borderId="0" xfId="0" applyNumberFormat="1" applyFont="1" applyBorder="1" applyAlignment="1">
      <alignment vertical="center"/>
    </xf>
    <xf numFmtId="182" fontId="3" fillId="0" borderId="13" xfId="0" applyNumberFormat="1" applyFont="1" applyFill="1" applyBorder="1" applyAlignment="1">
      <alignment horizontal="left"/>
    </xf>
    <xf numFmtId="1" fontId="3" fillId="0" borderId="13" xfId="0" applyNumberFormat="1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 vertical="center" wrapText="1"/>
    </xf>
    <xf numFmtId="182" fontId="3" fillId="0" borderId="11" xfId="0" applyNumberFormat="1" applyFont="1" applyFill="1" applyBorder="1" applyAlignment="1">
      <alignment horizontal="left"/>
    </xf>
    <xf numFmtId="1" fontId="3" fillId="0" borderId="11" xfId="0" applyNumberFormat="1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5" fillId="0" borderId="0" xfId="0" applyFont="1" applyFill="1" applyAlignment="1">
      <alignment/>
    </xf>
    <xf numFmtId="0" fontId="3" fillId="20" borderId="12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left"/>
    </xf>
    <xf numFmtId="0" fontId="3" fillId="0" borderId="0" xfId="0" applyFont="1" applyAlignment="1">
      <alignment horizontal="left"/>
    </xf>
    <xf numFmtId="21" fontId="5" fillId="0" borderId="0" xfId="0" applyNumberFormat="1" applyFont="1" applyBorder="1" applyAlignment="1">
      <alignment horizontal="center"/>
    </xf>
    <xf numFmtId="179" fontId="3" fillId="0" borderId="0" xfId="0" applyNumberFormat="1" applyFont="1" applyFill="1" applyBorder="1" applyAlignment="1">
      <alignment horizontal="center" vertical="top" wrapText="1"/>
    </xf>
    <xf numFmtId="0" fontId="3" fillId="20" borderId="17" xfId="0" applyFont="1" applyFill="1" applyBorder="1" applyAlignment="1">
      <alignment horizontal="center"/>
    </xf>
    <xf numFmtId="182" fontId="3" fillId="0" borderId="11" xfId="0" applyNumberFormat="1" applyFont="1" applyBorder="1" applyAlignment="1">
      <alignment horizontal="right"/>
    </xf>
    <xf numFmtId="21" fontId="3" fillId="0" borderId="12" xfId="0" applyNumberFormat="1" applyFont="1" applyBorder="1" applyAlignment="1">
      <alignment/>
    </xf>
    <xf numFmtId="182" fontId="5" fillId="0" borderId="12" xfId="0" applyNumberFormat="1" applyFont="1" applyBorder="1" applyAlignment="1">
      <alignment horizontal="center"/>
    </xf>
    <xf numFmtId="0" fontId="3" fillId="0" borderId="30" xfId="0" applyFont="1" applyBorder="1" applyAlignment="1">
      <alignment/>
    </xf>
    <xf numFmtId="49" fontId="0" fillId="0" borderId="13" xfId="0" applyNumberFormat="1" applyBorder="1" applyAlignment="1">
      <alignment horizontal="right"/>
    </xf>
    <xf numFmtId="49" fontId="0" fillId="0" borderId="11" xfId="0" applyNumberFormat="1" applyBorder="1" applyAlignment="1">
      <alignment horizontal="right"/>
    </xf>
    <xf numFmtId="49" fontId="0" fillId="0" borderId="12" xfId="0" applyNumberFormat="1" applyBorder="1" applyAlignment="1">
      <alignment horizontal="right"/>
    </xf>
    <xf numFmtId="0" fontId="0" fillId="0" borderId="0" xfId="0" applyBorder="1" applyAlignment="1">
      <alignment/>
    </xf>
    <xf numFmtId="0" fontId="3" fillId="20" borderId="15" xfId="0" applyFont="1" applyFill="1" applyBorder="1" applyAlignment="1">
      <alignment horizontal="center"/>
    </xf>
    <xf numFmtId="0" fontId="3" fillId="20" borderId="18" xfId="0" applyFont="1" applyFill="1" applyBorder="1" applyAlignment="1">
      <alignment horizontal="center"/>
    </xf>
    <xf numFmtId="0" fontId="3" fillId="20" borderId="29" xfId="0" applyFont="1" applyFill="1" applyBorder="1" applyAlignment="1">
      <alignment horizontal="center"/>
    </xf>
    <xf numFmtId="182" fontId="5" fillId="0" borderId="14" xfId="0" applyNumberFormat="1" applyFont="1" applyBorder="1" applyAlignment="1">
      <alignment/>
    </xf>
    <xf numFmtId="1" fontId="3" fillId="0" borderId="14" xfId="0" applyNumberFormat="1" applyFont="1" applyBorder="1" applyAlignment="1">
      <alignment horizontal="center" vertical="top" wrapText="1"/>
    </xf>
    <xf numFmtId="0" fontId="3" fillId="0" borderId="16" xfId="0" applyFont="1" applyBorder="1" applyAlignment="1">
      <alignment/>
    </xf>
    <xf numFmtId="0" fontId="3" fillId="24" borderId="31" xfId="0" applyFont="1" applyFill="1" applyBorder="1" applyAlignment="1">
      <alignment horizontal="center"/>
    </xf>
    <xf numFmtId="0" fontId="0" fillId="0" borderId="32" xfId="0" applyBorder="1" applyAlignment="1">
      <alignment/>
    </xf>
    <xf numFmtId="0" fontId="3" fillId="24" borderId="32" xfId="0" applyFont="1" applyFill="1" applyBorder="1" applyAlignment="1">
      <alignment horizontal="center"/>
    </xf>
    <xf numFmtId="0" fontId="3" fillId="24" borderId="32" xfId="0" applyFont="1" applyFill="1" applyBorder="1" applyAlignment="1">
      <alignment horizontal="center" wrapText="1"/>
    </xf>
    <xf numFmtId="0" fontId="0" fillId="0" borderId="32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2" xfId="0" applyFont="1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9" fillId="24" borderId="19" xfId="0" applyFont="1" applyFill="1" applyBorder="1" applyAlignment="1">
      <alignment horizontal="center" vertical="center"/>
    </xf>
    <xf numFmtId="0" fontId="0" fillId="0" borderId="11" xfId="0" applyBorder="1" applyAlignment="1">
      <alignment/>
    </xf>
    <xf numFmtId="0" fontId="31" fillId="0" borderId="32" xfId="0" applyFont="1" applyFill="1" applyBorder="1" applyAlignment="1">
      <alignment/>
    </xf>
    <xf numFmtId="179" fontId="3" fillId="0" borderId="13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12" fillId="0" borderId="30" xfId="0" applyFont="1" applyBorder="1" applyAlignment="1">
      <alignment horizontal="left" vertical="center"/>
    </xf>
    <xf numFmtId="0" fontId="0" fillId="0" borderId="3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179" fontId="3" fillId="0" borderId="13" xfId="0" applyNumberFormat="1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4" fillId="0" borderId="30" xfId="0" applyFont="1" applyBorder="1" applyAlignment="1">
      <alignment horizontal="left" vertical="center"/>
    </xf>
    <xf numFmtId="0" fontId="5" fillId="0" borderId="3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179" fontId="3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/>
    </xf>
    <xf numFmtId="0" fontId="10" fillId="0" borderId="19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0" fillId="0" borderId="26" xfId="0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M62"/>
  <sheetViews>
    <sheetView showGridLines="0" zoomScalePageLayoutView="0" workbookViewId="0" topLeftCell="A21">
      <selection activeCell="I17" sqref="I17"/>
    </sheetView>
  </sheetViews>
  <sheetFormatPr defaultColWidth="13.57421875" defaultRowHeight="12.75"/>
  <cols>
    <col min="1" max="1" width="4.421875" style="2" customWidth="1"/>
    <col min="2" max="2" width="19.57421875" style="1" bestFit="1" customWidth="1"/>
    <col min="3" max="3" width="10.28125" style="27" customWidth="1"/>
    <col min="4" max="4" width="6.140625" style="2" bestFit="1" customWidth="1"/>
    <col min="5" max="5" width="3.421875" style="4" bestFit="1" customWidth="1"/>
    <col min="6" max="6" width="13.57421875" style="4" customWidth="1"/>
    <col min="7" max="7" width="4.8515625" style="4" customWidth="1"/>
    <col min="8" max="8" width="4.140625" style="2" bestFit="1" customWidth="1"/>
    <col min="9" max="9" width="19.57421875" style="1" bestFit="1" customWidth="1"/>
    <col min="10" max="10" width="8.140625" style="53" bestFit="1" customWidth="1"/>
    <col min="11" max="11" width="6.140625" style="2" bestFit="1" customWidth="1"/>
    <col min="12" max="12" width="6.140625" style="56" bestFit="1" customWidth="1"/>
    <col min="13" max="13" width="16.00390625" style="36" bestFit="1" customWidth="1"/>
    <col min="14" max="14" width="10.28125" style="1" customWidth="1"/>
    <col min="15" max="16384" width="13.57421875" style="1" customWidth="1"/>
  </cols>
  <sheetData>
    <row r="1" spans="1:13" s="6" customFormat="1" ht="16.5" customHeight="1">
      <c r="A1" s="212" t="s">
        <v>110</v>
      </c>
      <c r="B1" s="213"/>
      <c r="C1" s="213"/>
      <c r="D1" s="213"/>
      <c r="E1" s="213"/>
      <c r="F1" s="213"/>
      <c r="G1" s="214"/>
      <c r="H1" s="213"/>
      <c r="I1" s="213"/>
      <c r="J1" s="213" t="s">
        <v>12</v>
      </c>
      <c r="K1" s="213" t="s">
        <v>13</v>
      </c>
      <c r="L1" s="146">
        <v>5.5</v>
      </c>
      <c r="M1" s="147" t="s">
        <v>21</v>
      </c>
    </row>
    <row r="2" spans="1:13" s="2" customFormat="1" ht="36">
      <c r="A2" s="29" t="s">
        <v>5</v>
      </c>
      <c r="B2" s="24" t="s">
        <v>7</v>
      </c>
      <c r="C2" s="13" t="s">
        <v>0</v>
      </c>
      <c r="D2" s="12" t="s">
        <v>1</v>
      </c>
      <c r="E2" s="14" t="s">
        <v>164</v>
      </c>
      <c r="F2" s="136" t="s">
        <v>166</v>
      </c>
      <c r="G2" s="145"/>
      <c r="H2" s="144" t="s">
        <v>5</v>
      </c>
      <c r="I2" s="7" t="s">
        <v>6</v>
      </c>
      <c r="J2" s="52" t="s">
        <v>0</v>
      </c>
      <c r="K2" s="12" t="s">
        <v>1</v>
      </c>
      <c r="L2" s="141" t="s">
        <v>165</v>
      </c>
      <c r="M2" s="40" t="s">
        <v>15</v>
      </c>
    </row>
    <row r="3" spans="1:13" ht="12.75">
      <c r="A3" s="26">
        <v>1</v>
      </c>
      <c r="B3" s="35" t="s">
        <v>53</v>
      </c>
      <c r="C3" s="43" t="str">
        <f>VLOOKUP($B3,$I$2:$K$61,2,FALSE)</f>
        <v>00:30:54</v>
      </c>
      <c r="D3" s="18">
        <f>VLOOKUP($B3,$I$2:$K$61,3,FALSE)</f>
        <v>100</v>
      </c>
      <c r="E3" s="25">
        <v>1</v>
      </c>
      <c r="F3" s="215">
        <f>C9-C3</f>
        <v>0.00346064814814815</v>
      </c>
      <c r="G3" s="142"/>
      <c r="H3" s="93">
        <v>1</v>
      </c>
      <c r="I3" s="35" t="s">
        <v>53</v>
      </c>
      <c r="J3" s="131" t="s">
        <v>127</v>
      </c>
      <c r="K3" s="132">
        <v>100</v>
      </c>
      <c r="L3" s="84">
        <f aca="true" t="shared" si="0" ref="L3:L33">J3/L$1</f>
        <v>0.0039015151515151515</v>
      </c>
      <c r="M3" s="41" t="s">
        <v>104</v>
      </c>
    </row>
    <row r="4" spans="1:13" ht="12.75">
      <c r="A4" s="20">
        <v>2</v>
      </c>
      <c r="B4" s="37" t="s">
        <v>108</v>
      </c>
      <c r="C4" s="44" t="str">
        <f aca="true" t="shared" si="1" ref="C4:C59">VLOOKUP($B4,$I$2:$K$61,2,FALSE)</f>
        <v>00:32:32</v>
      </c>
      <c r="D4" s="15">
        <f aca="true" t="shared" si="2" ref="D4:D59">VLOOKUP($B4,$I$2:$K$61,3,FALSE)</f>
        <v>99</v>
      </c>
      <c r="E4" s="21">
        <v>1</v>
      </c>
      <c r="F4" s="216"/>
      <c r="G4" s="137"/>
      <c r="H4" s="94">
        <v>2</v>
      </c>
      <c r="I4" s="37" t="s">
        <v>108</v>
      </c>
      <c r="J4" s="129" t="s">
        <v>128</v>
      </c>
      <c r="K4" s="133">
        <v>99</v>
      </c>
      <c r="L4" s="86">
        <f t="shared" si="0"/>
        <v>0.004107744107744108</v>
      </c>
      <c r="M4" s="41" t="s">
        <v>68</v>
      </c>
    </row>
    <row r="5" spans="1:13" ht="12.75">
      <c r="A5" s="20">
        <v>3</v>
      </c>
      <c r="B5" s="37" t="s">
        <v>23</v>
      </c>
      <c r="C5" s="44" t="str">
        <f t="shared" si="1"/>
        <v>00:34:01</v>
      </c>
      <c r="D5" s="15">
        <f t="shared" si="2"/>
        <v>98</v>
      </c>
      <c r="E5" s="21">
        <v>1</v>
      </c>
      <c r="F5" s="216"/>
      <c r="G5" s="137"/>
      <c r="H5" s="94">
        <v>3</v>
      </c>
      <c r="I5" s="37" t="s">
        <v>23</v>
      </c>
      <c r="J5" s="129" t="s">
        <v>129</v>
      </c>
      <c r="K5" s="133">
        <v>98</v>
      </c>
      <c r="L5" s="86">
        <f t="shared" si="0"/>
        <v>0.00429503367003367</v>
      </c>
      <c r="M5" s="41"/>
    </row>
    <row r="6" spans="1:13" ht="12.75">
      <c r="A6" s="20">
        <v>4</v>
      </c>
      <c r="B6" s="37" t="s">
        <v>22</v>
      </c>
      <c r="C6" s="44" t="str">
        <f t="shared" si="1"/>
        <v>00:34:29</v>
      </c>
      <c r="D6" s="15">
        <f t="shared" si="2"/>
        <v>97</v>
      </c>
      <c r="E6" s="21">
        <v>1</v>
      </c>
      <c r="F6" s="216"/>
      <c r="G6" s="137"/>
      <c r="H6" s="94">
        <v>4</v>
      </c>
      <c r="I6" s="37" t="s">
        <v>22</v>
      </c>
      <c r="J6" s="129" t="s">
        <v>130</v>
      </c>
      <c r="K6" s="133">
        <v>97</v>
      </c>
      <c r="L6" s="86">
        <f t="shared" si="0"/>
        <v>0.004353956228956229</v>
      </c>
      <c r="M6" s="41"/>
    </row>
    <row r="7" spans="1:13" ht="12.75">
      <c r="A7" s="20">
        <v>5</v>
      </c>
      <c r="B7" s="128" t="s">
        <v>104</v>
      </c>
      <c r="C7" s="44" t="str">
        <f t="shared" si="1"/>
        <v>00:34:31</v>
      </c>
      <c r="D7" s="15">
        <f t="shared" si="2"/>
        <v>96</v>
      </c>
      <c r="E7" s="21">
        <v>1</v>
      </c>
      <c r="F7" s="216"/>
      <c r="G7" s="137"/>
      <c r="H7" s="94">
        <v>5</v>
      </c>
      <c r="I7" s="128" t="s">
        <v>104</v>
      </c>
      <c r="J7" s="129" t="s">
        <v>131</v>
      </c>
      <c r="K7" s="133">
        <v>96</v>
      </c>
      <c r="L7" s="86">
        <f t="shared" si="0"/>
        <v>0.004358164983164984</v>
      </c>
      <c r="M7" s="41"/>
    </row>
    <row r="8" spans="1:13" ht="12.75">
      <c r="A8" s="20">
        <v>6</v>
      </c>
      <c r="B8" s="37" t="s">
        <v>40</v>
      </c>
      <c r="C8" s="44">
        <f t="shared" si="1"/>
        <v>0.02476851851851852</v>
      </c>
      <c r="D8" s="15">
        <f t="shared" si="2"/>
        <v>95</v>
      </c>
      <c r="E8" s="21">
        <v>1</v>
      </c>
      <c r="F8" s="216"/>
      <c r="G8" s="137"/>
      <c r="H8" s="94">
        <v>6</v>
      </c>
      <c r="I8" s="37" t="s">
        <v>40</v>
      </c>
      <c r="J8" s="129">
        <v>0.02476851851851852</v>
      </c>
      <c r="K8" s="133">
        <v>95</v>
      </c>
      <c r="L8" s="86">
        <f t="shared" si="0"/>
        <v>0.004503367003367003</v>
      </c>
      <c r="M8" s="41"/>
    </row>
    <row r="9" spans="1:13" ht="12.75">
      <c r="A9" s="100">
        <v>7</v>
      </c>
      <c r="B9" s="38" t="s">
        <v>33</v>
      </c>
      <c r="C9" s="45">
        <f t="shared" si="1"/>
        <v>0.024918981481481483</v>
      </c>
      <c r="D9" s="88">
        <f t="shared" si="2"/>
        <v>94</v>
      </c>
      <c r="E9" s="89">
        <v>1</v>
      </c>
      <c r="F9" s="216"/>
      <c r="G9" s="137"/>
      <c r="H9" s="94">
        <v>7</v>
      </c>
      <c r="I9" s="37" t="s">
        <v>33</v>
      </c>
      <c r="J9" s="129">
        <v>0.024918981481481483</v>
      </c>
      <c r="K9" s="133">
        <v>94</v>
      </c>
      <c r="L9" s="86">
        <f t="shared" si="0"/>
        <v>0.004530723905723906</v>
      </c>
      <c r="M9" s="41"/>
    </row>
    <row r="10" spans="1:13" ht="12.75">
      <c r="A10" s="16">
        <v>1</v>
      </c>
      <c r="B10" s="35" t="s">
        <v>105</v>
      </c>
      <c r="C10" s="43" t="str">
        <f t="shared" si="1"/>
        <v>00:36:02</v>
      </c>
      <c r="D10" s="18">
        <f t="shared" si="2"/>
        <v>93</v>
      </c>
      <c r="E10" s="25">
        <v>2</v>
      </c>
      <c r="F10" s="215">
        <f>C15-C10</f>
        <v>0.0038078703703703747</v>
      </c>
      <c r="G10" s="142"/>
      <c r="H10" s="94">
        <v>8</v>
      </c>
      <c r="I10" s="37" t="s">
        <v>105</v>
      </c>
      <c r="J10" s="129" t="s">
        <v>132</v>
      </c>
      <c r="K10" s="133">
        <v>93</v>
      </c>
      <c r="L10" s="86">
        <f t="shared" si="0"/>
        <v>0.004549663299663299</v>
      </c>
      <c r="M10" s="41"/>
    </row>
    <row r="11" spans="1:13" ht="12.75">
      <c r="A11" s="17">
        <v>2</v>
      </c>
      <c r="B11" s="37" t="s">
        <v>39</v>
      </c>
      <c r="C11" s="44" t="str">
        <f t="shared" si="1"/>
        <v>00:36:41</v>
      </c>
      <c r="D11" s="15">
        <f t="shared" si="2"/>
        <v>92</v>
      </c>
      <c r="E11" s="21">
        <v>2</v>
      </c>
      <c r="F11" s="216"/>
      <c r="G11" s="137"/>
      <c r="H11" s="94">
        <v>9</v>
      </c>
      <c r="I11" s="37" t="s">
        <v>39</v>
      </c>
      <c r="J11" s="129" t="s">
        <v>133</v>
      </c>
      <c r="K11" s="133">
        <v>92</v>
      </c>
      <c r="L11" s="86">
        <f t="shared" si="0"/>
        <v>0.004631734006734007</v>
      </c>
      <c r="M11" s="41"/>
    </row>
    <row r="12" spans="1:13" ht="12.75">
      <c r="A12" s="17">
        <v>3</v>
      </c>
      <c r="B12" s="37" t="s">
        <v>48</v>
      </c>
      <c r="C12" s="44" t="str">
        <f t="shared" si="1"/>
        <v>00:37:54</v>
      </c>
      <c r="D12" s="15">
        <f t="shared" si="2"/>
        <v>90</v>
      </c>
      <c r="E12" s="21">
        <v>2</v>
      </c>
      <c r="F12" s="216"/>
      <c r="G12" s="137"/>
      <c r="H12" s="94">
        <v>10</v>
      </c>
      <c r="I12" s="37" t="s">
        <v>24</v>
      </c>
      <c r="J12" s="129">
        <v>0.025694444444444447</v>
      </c>
      <c r="K12" s="133">
        <v>91</v>
      </c>
      <c r="L12" s="86">
        <f t="shared" si="0"/>
        <v>0.004671717171717172</v>
      </c>
      <c r="M12" s="41"/>
    </row>
    <row r="13" spans="1:13" ht="12.75">
      <c r="A13" s="17">
        <v>4</v>
      </c>
      <c r="B13" s="128" t="s">
        <v>109</v>
      </c>
      <c r="C13" s="44" t="str">
        <f t="shared" si="1"/>
        <v>00:37:58</v>
      </c>
      <c r="D13" s="15">
        <f t="shared" si="2"/>
        <v>89</v>
      </c>
      <c r="E13" s="21">
        <v>2</v>
      </c>
      <c r="F13" s="216"/>
      <c r="G13" s="137"/>
      <c r="H13" s="94">
        <v>11</v>
      </c>
      <c r="I13" s="37" t="s">
        <v>48</v>
      </c>
      <c r="J13" s="129" t="s">
        <v>134</v>
      </c>
      <c r="K13" s="133">
        <v>90</v>
      </c>
      <c r="L13" s="86">
        <f t="shared" si="0"/>
        <v>0.004785353535353535</v>
      </c>
      <c r="M13" s="41"/>
    </row>
    <row r="14" spans="1:13" ht="12.75">
      <c r="A14" s="17">
        <v>5</v>
      </c>
      <c r="B14" s="37" t="s">
        <v>79</v>
      </c>
      <c r="C14" s="44" t="str">
        <f t="shared" si="1"/>
        <v>00:38:26</v>
      </c>
      <c r="D14" s="15">
        <f t="shared" si="2"/>
        <v>88</v>
      </c>
      <c r="E14" s="21">
        <v>2</v>
      </c>
      <c r="F14" s="216"/>
      <c r="G14" s="137"/>
      <c r="H14" s="94">
        <v>12</v>
      </c>
      <c r="I14" s="128" t="s">
        <v>109</v>
      </c>
      <c r="J14" s="129" t="s">
        <v>135</v>
      </c>
      <c r="K14" s="133">
        <v>89</v>
      </c>
      <c r="L14" s="86">
        <f t="shared" si="0"/>
        <v>0.004793771043771044</v>
      </c>
      <c r="M14" s="41"/>
    </row>
    <row r="15" spans="1:13" ht="12.75">
      <c r="A15" s="10">
        <v>6</v>
      </c>
      <c r="B15" s="38" t="s">
        <v>67</v>
      </c>
      <c r="C15" s="45" t="str">
        <f t="shared" si="1"/>
        <v>00:41:31</v>
      </c>
      <c r="D15" s="88">
        <f t="shared" si="2"/>
        <v>80</v>
      </c>
      <c r="E15" s="89">
        <v>2</v>
      </c>
      <c r="F15" s="216"/>
      <c r="G15" s="137"/>
      <c r="H15" s="94">
        <v>13</v>
      </c>
      <c r="I15" s="37" t="s">
        <v>79</v>
      </c>
      <c r="J15" s="129" t="s">
        <v>136</v>
      </c>
      <c r="K15" s="133">
        <v>88</v>
      </c>
      <c r="L15" s="86">
        <f t="shared" si="0"/>
        <v>0.004852693602693602</v>
      </c>
      <c r="M15" s="41"/>
    </row>
    <row r="16" spans="1:13" ht="12.75">
      <c r="A16" s="16">
        <v>1</v>
      </c>
      <c r="B16" s="35" t="s">
        <v>24</v>
      </c>
      <c r="C16" s="43">
        <f t="shared" si="1"/>
        <v>0.025694444444444447</v>
      </c>
      <c r="D16" s="18">
        <f t="shared" si="2"/>
        <v>91</v>
      </c>
      <c r="E16" s="25">
        <v>3</v>
      </c>
      <c r="F16" s="215">
        <f>C19-C16</f>
        <v>0.0031828703703703706</v>
      </c>
      <c r="G16" s="142"/>
      <c r="H16" s="94">
        <v>14</v>
      </c>
      <c r="I16" s="37" t="s">
        <v>35</v>
      </c>
      <c r="J16" s="129" t="s">
        <v>137</v>
      </c>
      <c r="K16" s="133">
        <v>87</v>
      </c>
      <c r="L16" s="86">
        <f t="shared" si="0"/>
        <v>0.004871632996632997</v>
      </c>
      <c r="M16" s="41"/>
    </row>
    <row r="17" spans="1:13" ht="12.75">
      <c r="A17" s="17">
        <v>2</v>
      </c>
      <c r="B17" s="37" t="s">
        <v>35</v>
      </c>
      <c r="C17" s="44" t="str">
        <f t="shared" si="1"/>
        <v>00:38:35</v>
      </c>
      <c r="D17" s="15">
        <f t="shared" si="2"/>
        <v>87</v>
      </c>
      <c r="E17" s="21">
        <v>3</v>
      </c>
      <c r="F17" s="216"/>
      <c r="G17" s="137"/>
      <c r="H17" s="94">
        <v>15</v>
      </c>
      <c r="I17" s="37" t="s">
        <v>68</v>
      </c>
      <c r="J17" s="129" t="s">
        <v>145</v>
      </c>
      <c r="K17" s="133">
        <v>86</v>
      </c>
      <c r="L17" s="86">
        <f t="shared" si="0"/>
        <v>0.005058922558922559</v>
      </c>
      <c r="M17" s="41"/>
    </row>
    <row r="18" spans="1:13" ht="12.75">
      <c r="A18" s="17">
        <v>3</v>
      </c>
      <c r="B18" s="37" t="s">
        <v>41</v>
      </c>
      <c r="C18" s="44" t="str">
        <f t="shared" si="1"/>
        <v>00:40:25</v>
      </c>
      <c r="D18" s="15">
        <f t="shared" si="2"/>
        <v>84</v>
      </c>
      <c r="E18" s="21">
        <v>3</v>
      </c>
      <c r="F18" s="216"/>
      <c r="G18" s="137"/>
      <c r="H18" s="94">
        <v>16</v>
      </c>
      <c r="I18" s="37" t="s">
        <v>45</v>
      </c>
      <c r="J18" s="129" t="s">
        <v>138</v>
      </c>
      <c r="K18" s="133">
        <v>85</v>
      </c>
      <c r="L18" s="86">
        <f t="shared" si="0"/>
        <v>0.0050989057239057235</v>
      </c>
      <c r="M18" s="41"/>
    </row>
    <row r="19" spans="1:13" ht="12.75">
      <c r="A19" s="10">
        <v>4</v>
      </c>
      <c r="B19" s="38" t="s">
        <v>66</v>
      </c>
      <c r="C19" s="45" t="str">
        <f t="shared" si="1"/>
        <v>00:41:35</v>
      </c>
      <c r="D19" s="88">
        <f t="shared" si="2"/>
        <v>78</v>
      </c>
      <c r="E19" s="89">
        <v>3</v>
      </c>
      <c r="F19" s="216"/>
      <c r="G19" s="137"/>
      <c r="H19" s="94">
        <v>17</v>
      </c>
      <c r="I19" s="37" t="s">
        <v>41</v>
      </c>
      <c r="J19" s="129" t="s">
        <v>139</v>
      </c>
      <c r="K19" s="133">
        <v>84</v>
      </c>
      <c r="L19" s="86">
        <f t="shared" si="0"/>
        <v>0.0051031144781144774</v>
      </c>
      <c r="M19" s="41"/>
    </row>
    <row r="20" spans="1:13" ht="12.75">
      <c r="A20" s="16">
        <v>1</v>
      </c>
      <c r="B20" s="35" t="s">
        <v>68</v>
      </c>
      <c r="C20" s="43" t="str">
        <f aca="true" t="shared" si="3" ref="C20:C30">VLOOKUP($B20,$I$2:$K$61,2,FALSE)</f>
        <v>00:40:04</v>
      </c>
      <c r="D20" s="18">
        <f aca="true" t="shared" si="4" ref="D20:D30">VLOOKUP($B20,$I$2:$K$61,3,FALSE)</f>
        <v>86</v>
      </c>
      <c r="E20" s="90">
        <v>4</v>
      </c>
      <c r="F20" s="207">
        <f>C30-C20</f>
        <v>0.004687500000000001</v>
      </c>
      <c r="G20" s="143"/>
      <c r="H20" s="94">
        <v>18</v>
      </c>
      <c r="I20" s="37" t="s">
        <v>26</v>
      </c>
      <c r="J20" s="129" t="s">
        <v>146</v>
      </c>
      <c r="K20" s="133">
        <v>83</v>
      </c>
      <c r="L20" s="86">
        <f t="shared" si="0"/>
        <v>0.005140993265993266</v>
      </c>
      <c r="M20" s="41"/>
    </row>
    <row r="21" spans="1:13" ht="12.75">
      <c r="A21" s="17">
        <v>2</v>
      </c>
      <c r="B21" s="37" t="s">
        <v>45</v>
      </c>
      <c r="C21" s="44" t="str">
        <f t="shared" si="3"/>
        <v>00:40:23</v>
      </c>
      <c r="D21" s="15">
        <f t="shared" si="4"/>
        <v>85</v>
      </c>
      <c r="E21" s="22">
        <v>4</v>
      </c>
      <c r="F21" s="208"/>
      <c r="G21" s="138"/>
      <c r="H21" s="94">
        <v>19</v>
      </c>
      <c r="I21" s="37" t="s">
        <v>42</v>
      </c>
      <c r="J21" s="129">
        <v>0.02847222222222222</v>
      </c>
      <c r="K21" s="133">
        <v>82</v>
      </c>
      <c r="L21" s="86">
        <f t="shared" si="0"/>
        <v>0.005176767676767676</v>
      </c>
      <c r="M21" s="41"/>
    </row>
    <row r="22" spans="1:13" ht="12.75">
      <c r="A22" s="17">
        <v>3</v>
      </c>
      <c r="B22" s="37" t="s">
        <v>26</v>
      </c>
      <c r="C22" s="44" t="str">
        <f t="shared" si="3"/>
        <v>00:40:43</v>
      </c>
      <c r="D22" s="15">
        <f t="shared" si="4"/>
        <v>83</v>
      </c>
      <c r="E22" s="22">
        <v>4</v>
      </c>
      <c r="F22" s="208"/>
      <c r="G22" s="138"/>
      <c r="H22" s="94">
        <v>20</v>
      </c>
      <c r="I22" s="33" t="s">
        <v>162</v>
      </c>
      <c r="J22" s="129">
        <v>0.028796296296296296</v>
      </c>
      <c r="K22" s="133">
        <v>81</v>
      </c>
      <c r="L22" s="86">
        <f t="shared" si="0"/>
        <v>0.005235690235690236</v>
      </c>
      <c r="M22" s="41"/>
    </row>
    <row r="23" spans="1:13" ht="12.75">
      <c r="A23" s="17">
        <v>4</v>
      </c>
      <c r="B23" s="37" t="s">
        <v>42</v>
      </c>
      <c r="C23" s="44">
        <f t="shared" si="3"/>
        <v>0.02847222222222222</v>
      </c>
      <c r="D23" s="15">
        <f t="shared" si="4"/>
        <v>82</v>
      </c>
      <c r="E23" s="22">
        <v>4</v>
      </c>
      <c r="F23" s="208"/>
      <c r="G23" s="138"/>
      <c r="H23" s="94">
        <v>21</v>
      </c>
      <c r="I23" s="37" t="s">
        <v>67</v>
      </c>
      <c r="J23" s="129" t="s">
        <v>140</v>
      </c>
      <c r="K23" s="133">
        <v>80</v>
      </c>
      <c r="L23" s="86">
        <f t="shared" si="0"/>
        <v>0.005242003367003367</v>
      </c>
      <c r="M23" s="41"/>
    </row>
    <row r="24" spans="1:13" ht="12.75">
      <c r="A24" s="17">
        <v>5</v>
      </c>
      <c r="B24" s="128" t="s">
        <v>107</v>
      </c>
      <c r="C24" s="44" t="str">
        <f t="shared" si="3"/>
        <v>00:41:32</v>
      </c>
      <c r="D24" s="15">
        <f t="shared" si="4"/>
        <v>79</v>
      </c>
      <c r="E24" s="22">
        <v>4</v>
      </c>
      <c r="F24" s="208"/>
      <c r="G24" s="138"/>
      <c r="H24" s="94">
        <v>22</v>
      </c>
      <c r="I24" s="128" t="s">
        <v>107</v>
      </c>
      <c r="J24" s="129" t="s">
        <v>147</v>
      </c>
      <c r="K24" s="133">
        <v>79</v>
      </c>
      <c r="L24" s="86">
        <f t="shared" si="0"/>
        <v>0.005244107744107744</v>
      </c>
      <c r="M24" s="41"/>
    </row>
    <row r="25" spans="1:13" ht="12.75">
      <c r="A25" s="17">
        <v>6</v>
      </c>
      <c r="B25" s="37" t="s">
        <v>69</v>
      </c>
      <c r="C25" s="44" t="str">
        <f t="shared" si="3"/>
        <v>00:41:45</v>
      </c>
      <c r="D25" s="15">
        <f t="shared" si="4"/>
        <v>76</v>
      </c>
      <c r="E25" s="22">
        <v>4</v>
      </c>
      <c r="F25" s="208"/>
      <c r="G25" s="138"/>
      <c r="H25" s="94">
        <v>23</v>
      </c>
      <c r="I25" s="37" t="s">
        <v>66</v>
      </c>
      <c r="J25" s="129" t="s">
        <v>148</v>
      </c>
      <c r="K25" s="133">
        <v>78</v>
      </c>
      <c r="L25" s="86">
        <f t="shared" si="0"/>
        <v>0.005250420875420876</v>
      </c>
      <c r="M25" s="41"/>
    </row>
    <row r="26" spans="1:13" ht="12.75">
      <c r="A26" s="17">
        <v>7</v>
      </c>
      <c r="B26" s="37" t="s">
        <v>43</v>
      </c>
      <c r="C26" s="44">
        <f t="shared" si="3"/>
        <v>0.029282407407407406</v>
      </c>
      <c r="D26" s="15">
        <f t="shared" si="4"/>
        <v>75</v>
      </c>
      <c r="E26" s="22">
        <v>4</v>
      </c>
      <c r="F26" s="208"/>
      <c r="G26" s="138"/>
      <c r="H26" s="94">
        <v>24</v>
      </c>
      <c r="I26" s="128" t="s">
        <v>98</v>
      </c>
      <c r="J26" s="129">
        <v>0.028935185185185185</v>
      </c>
      <c r="K26" s="133">
        <v>77</v>
      </c>
      <c r="L26" s="86">
        <f t="shared" si="0"/>
        <v>0.005260942760942761</v>
      </c>
      <c r="M26" s="41"/>
    </row>
    <row r="27" spans="1:13" ht="12.75">
      <c r="A27" s="20">
        <v>8</v>
      </c>
      <c r="B27" s="37" t="s">
        <v>102</v>
      </c>
      <c r="C27" s="44" t="str">
        <f t="shared" si="3"/>
        <v>00:42:16</v>
      </c>
      <c r="D27" s="15">
        <f t="shared" si="4"/>
        <v>74</v>
      </c>
      <c r="E27" s="22">
        <v>4</v>
      </c>
      <c r="F27" s="208"/>
      <c r="G27" s="138"/>
      <c r="H27" s="94">
        <v>25</v>
      </c>
      <c r="I27" s="37" t="s">
        <v>69</v>
      </c>
      <c r="J27" s="129" t="s">
        <v>141</v>
      </c>
      <c r="K27" s="133">
        <v>76</v>
      </c>
      <c r="L27" s="86">
        <f t="shared" si="0"/>
        <v>0.005271464646464646</v>
      </c>
      <c r="M27" s="41"/>
    </row>
    <row r="28" spans="1:13" ht="12.75">
      <c r="A28" s="17">
        <v>9</v>
      </c>
      <c r="B28" s="128" t="s">
        <v>44</v>
      </c>
      <c r="C28" s="44" t="str">
        <f t="shared" si="3"/>
        <v>00:43:11</v>
      </c>
      <c r="D28" s="15">
        <f t="shared" si="4"/>
        <v>73</v>
      </c>
      <c r="E28" s="22">
        <v>4</v>
      </c>
      <c r="F28" s="208"/>
      <c r="G28" s="138"/>
      <c r="H28" s="94">
        <v>26</v>
      </c>
      <c r="I28" s="37" t="s">
        <v>43</v>
      </c>
      <c r="J28" s="129">
        <v>0.029282407407407406</v>
      </c>
      <c r="K28" s="133">
        <v>75</v>
      </c>
      <c r="L28" s="86">
        <f t="shared" si="0"/>
        <v>0.005324074074074074</v>
      </c>
      <c r="M28" s="41"/>
    </row>
    <row r="29" spans="1:13" ht="12.75">
      <c r="A29" s="17">
        <v>10</v>
      </c>
      <c r="B29" s="37" t="s">
        <v>34</v>
      </c>
      <c r="C29" s="44" t="str">
        <f t="shared" si="3"/>
        <v>00:45:33</v>
      </c>
      <c r="D29" s="15">
        <f t="shared" si="4"/>
        <v>65</v>
      </c>
      <c r="E29" s="22">
        <v>4</v>
      </c>
      <c r="F29" s="208"/>
      <c r="G29" s="138"/>
      <c r="H29" s="94">
        <v>27</v>
      </c>
      <c r="I29" s="37" t="s">
        <v>102</v>
      </c>
      <c r="J29" s="129" t="s">
        <v>142</v>
      </c>
      <c r="K29" s="133">
        <v>74</v>
      </c>
      <c r="L29" s="86">
        <f t="shared" si="0"/>
        <v>0.005336700336700337</v>
      </c>
      <c r="M29" s="41"/>
    </row>
    <row r="30" spans="1:13" ht="12.75">
      <c r="A30" s="10">
        <v>11</v>
      </c>
      <c r="B30" s="38" t="s">
        <v>60</v>
      </c>
      <c r="C30" s="45">
        <f t="shared" si="3"/>
        <v>0.032511574074074075</v>
      </c>
      <c r="D30" s="88">
        <f t="shared" si="4"/>
        <v>58</v>
      </c>
      <c r="E30" s="23">
        <v>4</v>
      </c>
      <c r="F30" s="209"/>
      <c r="G30" s="138"/>
      <c r="H30" s="94">
        <v>28</v>
      </c>
      <c r="I30" s="128" t="s">
        <v>44</v>
      </c>
      <c r="J30" s="129" t="s">
        <v>149</v>
      </c>
      <c r="K30" s="133">
        <v>73</v>
      </c>
      <c r="L30" s="86">
        <f t="shared" si="0"/>
        <v>0.005452441077441077</v>
      </c>
      <c r="M30" s="41"/>
    </row>
    <row r="31" spans="1:13" ht="12.75">
      <c r="A31" s="26">
        <v>1</v>
      </c>
      <c r="B31" s="62" t="s">
        <v>162</v>
      </c>
      <c r="C31" s="43">
        <f t="shared" si="1"/>
        <v>0.028796296296296296</v>
      </c>
      <c r="D31" s="18">
        <f t="shared" si="2"/>
        <v>81</v>
      </c>
      <c r="E31" s="90">
        <v>5</v>
      </c>
      <c r="F31" s="207">
        <f>C41-C31</f>
        <v>0.0033333333333333305</v>
      </c>
      <c r="G31" s="143"/>
      <c r="H31" s="94">
        <v>29</v>
      </c>
      <c r="I31" s="37" t="s">
        <v>99</v>
      </c>
      <c r="J31" s="129">
        <v>0.030115740740740738</v>
      </c>
      <c r="K31" s="133">
        <v>72</v>
      </c>
      <c r="L31" s="86">
        <f t="shared" si="0"/>
        <v>0.005475589225589225</v>
      </c>
      <c r="M31" s="41"/>
    </row>
    <row r="32" spans="1:13" ht="12.75">
      <c r="A32" s="20">
        <v>2</v>
      </c>
      <c r="B32" s="128" t="s">
        <v>98</v>
      </c>
      <c r="C32" s="44">
        <f t="shared" si="1"/>
        <v>0.028935185185185185</v>
      </c>
      <c r="D32" s="15">
        <f t="shared" si="2"/>
        <v>77</v>
      </c>
      <c r="E32" s="22">
        <v>5</v>
      </c>
      <c r="F32" s="208"/>
      <c r="G32" s="138"/>
      <c r="H32" s="94">
        <v>30</v>
      </c>
      <c r="I32" s="37" t="s">
        <v>61</v>
      </c>
      <c r="J32" s="129" t="s">
        <v>150</v>
      </c>
      <c r="K32" s="133">
        <v>71</v>
      </c>
      <c r="L32" s="86">
        <f t="shared" si="0"/>
        <v>0.005557659932659932</v>
      </c>
      <c r="M32" s="41"/>
    </row>
    <row r="33" spans="1:13" ht="12.75">
      <c r="A33" s="17">
        <v>3</v>
      </c>
      <c r="B33" s="37" t="s">
        <v>99</v>
      </c>
      <c r="C33" s="44">
        <f t="shared" si="1"/>
        <v>0.030115740740740738</v>
      </c>
      <c r="D33" s="15">
        <f t="shared" si="2"/>
        <v>72</v>
      </c>
      <c r="E33" s="22">
        <v>5</v>
      </c>
      <c r="F33" s="208"/>
      <c r="G33" s="138"/>
      <c r="H33" s="94">
        <v>31</v>
      </c>
      <c r="I33" s="1" t="s">
        <v>62</v>
      </c>
      <c r="J33" s="129">
        <v>0.03061342592592593</v>
      </c>
      <c r="K33" s="133">
        <v>70</v>
      </c>
      <c r="L33" s="86">
        <f t="shared" si="0"/>
        <v>0.005566077441077442</v>
      </c>
      <c r="M33" s="41"/>
    </row>
    <row r="34" spans="1:13" ht="12.75">
      <c r="A34" s="17">
        <v>4</v>
      </c>
      <c r="B34" s="37" t="s">
        <v>61</v>
      </c>
      <c r="C34" s="44" t="str">
        <f t="shared" si="1"/>
        <v>00:44:01</v>
      </c>
      <c r="D34" s="15">
        <f t="shared" si="2"/>
        <v>71</v>
      </c>
      <c r="E34" s="22">
        <v>5</v>
      </c>
      <c r="F34" s="208"/>
      <c r="G34" s="138"/>
      <c r="H34" s="94">
        <v>32</v>
      </c>
      <c r="I34" s="37" t="s">
        <v>46</v>
      </c>
      <c r="J34" s="129">
        <v>0.030636574074074076</v>
      </c>
      <c r="K34" s="133">
        <v>69</v>
      </c>
      <c r="L34" s="86">
        <f aca="true" t="shared" si="5" ref="L34:L59">J34/L$1</f>
        <v>0.005570286195286196</v>
      </c>
      <c r="M34" s="41"/>
    </row>
    <row r="35" spans="1:13" ht="12.75">
      <c r="A35" s="17">
        <v>5</v>
      </c>
      <c r="B35" s="37" t="s">
        <v>62</v>
      </c>
      <c r="C35" s="44">
        <f t="shared" si="1"/>
        <v>0.03061342592592593</v>
      </c>
      <c r="D35" s="15">
        <f t="shared" si="2"/>
        <v>70</v>
      </c>
      <c r="E35" s="22">
        <v>5</v>
      </c>
      <c r="F35" s="208"/>
      <c r="G35" s="138"/>
      <c r="H35" s="94">
        <v>33</v>
      </c>
      <c r="I35" s="37" t="s">
        <v>125</v>
      </c>
      <c r="J35" s="129" t="s">
        <v>151</v>
      </c>
      <c r="K35" s="133">
        <v>68</v>
      </c>
      <c r="L35" s="86">
        <f t="shared" si="5"/>
        <v>0.005662878787878788</v>
      </c>
      <c r="M35" s="41"/>
    </row>
    <row r="36" spans="1:13" ht="12.75">
      <c r="A36" s="17">
        <v>6</v>
      </c>
      <c r="B36" s="37" t="s">
        <v>46</v>
      </c>
      <c r="C36" s="44">
        <f t="shared" si="1"/>
        <v>0.030636574074074076</v>
      </c>
      <c r="D36" s="15">
        <f t="shared" si="2"/>
        <v>69</v>
      </c>
      <c r="E36" s="22">
        <v>5</v>
      </c>
      <c r="F36" s="208"/>
      <c r="G36" s="138"/>
      <c r="H36" s="94">
        <v>34</v>
      </c>
      <c r="I36" s="37" t="s">
        <v>27</v>
      </c>
      <c r="J36" s="129">
        <v>0.03145833333333333</v>
      </c>
      <c r="K36" s="133">
        <v>67</v>
      </c>
      <c r="L36" s="86">
        <f t="shared" si="5"/>
        <v>0.005719696969696969</v>
      </c>
      <c r="M36" s="41"/>
    </row>
    <row r="37" spans="1:13" ht="12.75">
      <c r="A37" s="17">
        <v>7</v>
      </c>
      <c r="B37" s="37" t="s">
        <v>125</v>
      </c>
      <c r="C37" s="44" t="str">
        <f t="shared" si="1"/>
        <v>00:44:51</v>
      </c>
      <c r="D37" s="15">
        <f t="shared" si="2"/>
        <v>68</v>
      </c>
      <c r="E37" s="22">
        <v>5</v>
      </c>
      <c r="F37" s="208"/>
      <c r="G37" s="138"/>
      <c r="H37" s="94">
        <v>35</v>
      </c>
      <c r="I37" s="37" t="s">
        <v>58</v>
      </c>
      <c r="J37" s="129" t="s">
        <v>152</v>
      </c>
      <c r="K37" s="133">
        <v>66</v>
      </c>
      <c r="L37" s="86">
        <f t="shared" si="5"/>
        <v>0.005730218855218855</v>
      </c>
      <c r="M37" s="41"/>
    </row>
    <row r="38" spans="1:13" ht="12.75">
      <c r="A38" s="17">
        <v>8</v>
      </c>
      <c r="B38" s="37" t="s">
        <v>27</v>
      </c>
      <c r="C38" s="44">
        <f t="shared" si="1"/>
        <v>0.03145833333333333</v>
      </c>
      <c r="D38" s="15">
        <f t="shared" si="2"/>
        <v>67</v>
      </c>
      <c r="E38" s="22">
        <v>5</v>
      </c>
      <c r="F38" s="208"/>
      <c r="G38" s="138"/>
      <c r="H38" s="94">
        <v>36</v>
      </c>
      <c r="I38" s="37" t="s">
        <v>34</v>
      </c>
      <c r="J38" s="129" t="s">
        <v>153</v>
      </c>
      <c r="K38" s="133">
        <v>65</v>
      </c>
      <c r="L38" s="86">
        <f t="shared" si="5"/>
        <v>0.005751262626262626</v>
      </c>
      <c r="M38" s="41"/>
    </row>
    <row r="39" spans="1:13" ht="12.75">
      <c r="A39" s="17">
        <v>9</v>
      </c>
      <c r="B39" s="37" t="s">
        <v>126</v>
      </c>
      <c r="C39" s="44" t="str">
        <f t="shared" si="1"/>
        <v>00:45:52</v>
      </c>
      <c r="D39" s="15">
        <f t="shared" si="2"/>
        <v>64</v>
      </c>
      <c r="E39" s="22">
        <v>5</v>
      </c>
      <c r="F39" s="208"/>
      <c r="G39" s="138"/>
      <c r="H39" s="94">
        <v>37</v>
      </c>
      <c r="I39" s="37" t="s">
        <v>126</v>
      </c>
      <c r="J39" s="129" t="s">
        <v>154</v>
      </c>
      <c r="K39" s="133">
        <v>64</v>
      </c>
      <c r="L39" s="86">
        <f t="shared" si="5"/>
        <v>0.0057912457912457915</v>
      </c>
      <c r="M39" s="41"/>
    </row>
    <row r="40" spans="1:13" ht="12.75">
      <c r="A40" s="17">
        <v>10</v>
      </c>
      <c r="B40" s="37" t="s">
        <v>54</v>
      </c>
      <c r="C40" s="44" t="str">
        <f t="shared" si="1"/>
        <v>00:46:15</v>
      </c>
      <c r="D40" s="15">
        <f t="shared" si="2"/>
        <v>63</v>
      </c>
      <c r="E40" s="22">
        <v>5</v>
      </c>
      <c r="F40" s="208"/>
      <c r="G40" s="138"/>
      <c r="H40" s="94">
        <v>38</v>
      </c>
      <c r="I40" s="37" t="s">
        <v>54</v>
      </c>
      <c r="J40" s="129" t="s">
        <v>155</v>
      </c>
      <c r="K40" s="133">
        <v>63</v>
      </c>
      <c r="L40" s="86">
        <f t="shared" si="5"/>
        <v>0.005839646464646465</v>
      </c>
      <c r="M40" s="41"/>
    </row>
    <row r="41" spans="1:13" ht="12.75">
      <c r="A41" s="10">
        <v>11</v>
      </c>
      <c r="B41" s="38" t="s">
        <v>59</v>
      </c>
      <c r="C41" s="45">
        <f t="shared" si="1"/>
        <v>0.032129629629629626</v>
      </c>
      <c r="D41" s="88">
        <f t="shared" si="2"/>
        <v>62</v>
      </c>
      <c r="E41" s="23">
        <v>5</v>
      </c>
      <c r="F41" s="209"/>
      <c r="G41" s="138"/>
      <c r="H41" s="94">
        <v>39</v>
      </c>
      <c r="I41" s="37" t="s">
        <v>59</v>
      </c>
      <c r="J41" s="129">
        <v>0.032129629629629626</v>
      </c>
      <c r="K41" s="133">
        <v>62</v>
      </c>
      <c r="L41" s="86">
        <f t="shared" si="5"/>
        <v>0.0058417508417508415</v>
      </c>
      <c r="M41" s="41"/>
    </row>
    <row r="42" spans="1:13" ht="12.75">
      <c r="A42" s="16">
        <v>1</v>
      </c>
      <c r="B42" s="35" t="s">
        <v>58</v>
      </c>
      <c r="C42" s="43" t="str">
        <f t="shared" si="1"/>
        <v>00:45:23</v>
      </c>
      <c r="D42" s="18">
        <f t="shared" si="2"/>
        <v>66</v>
      </c>
      <c r="E42" s="90">
        <v>6</v>
      </c>
      <c r="F42" s="207">
        <f>C48-C42</f>
        <v>0.0032986111111111063</v>
      </c>
      <c r="G42" s="143"/>
      <c r="H42" s="94">
        <v>40</v>
      </c>
      <c r="I42" s="128" t="s">
        <v>83</v>
      </c>
      <c r="J42" s="129">
        <v>0.0321875</v>
      </c>
      <c r="K42" s="133">
        <v>61</v>
      </c>
      <c r="L42" s="86">
        <f t="shared" si="5"/>
        <v>0.005852272727272728</v>
      </c>
      <c r="M42" s="41"/>
    </row>
    <row r="43" spans="1:13" ht="12.75">
      <c r="A43" s="17">
        <v>2</v>
      </c>
      <c r="B43" s="128" t="s">
        <v>83</v>
      </c>
      <c r="C43" s="44">
        <f t="shared" si="1"/>
        <v>0.0321875</v>
      </c>
      <c r="D43" s="15">
        <f t="shared" si="2"/>
        <v>61</v>
      </c>
      <c r="E43" s="22">
        <v>6</v>
      </c>
      <c r="F43" s="208"/>
      <c r="G43" s="138"/>
      <c r="H43" s="94">
        <v>41</v>
      </c>
      <c r="I43" s="37" t="s">
        <v>70</v>
      </c>
      <c r="J43" s="129">
        <v>0.03222222222222222</v>
      </c>
      <c r="K43" s="133">
        <v>60</v>
      </c>
      <c r="L43" s="86">
        <f t="shared" si="5"/>
        <v>0.005858585858585858</v>
      </c>
      <c r="M43" s="39"/>
    </row>
    <row r="44" spans="1:13" ht="12.75">
      <c r="A44" s="17">
        <v>3</v>
      </c>
      <c r="B44" s="37" t="s">
        <v>70</v>
      </c>
      <c r="C44" s="44">
        <f t="shared" si="1"/>
        <v>0.03222222222222222</v>
      </c>
      <c r="D44" s="15">
        <f t="shared" si="2"/>
        <v>60</v>
      </c>
      <c r="E44" s="22">
        <v>6</v>
      </c>
      <c r="F44" s="208"/>
      <c r="G44" s="138"/>
      <c r="H44" s="94">
        <v>42</v>
      </c>
      <c r="I44" s="37" t="s">
        <v>52</v>
      </c>
      <c r="J44" s="129" t="s">
        <v>156</v>
      </c>
      <c r="K44" s="133">
        <v>59</v>
      </c>
      <c r="L44" s="86">
        <f t="shared" si="5"/>
        <v>0.005896464646464647</v>
      </c>
      <c r="M44" s="39"/>
    </row>
    <row r="45" spans="1:12" ht="12.75">
      <c r="A45" s="17">
        <v>4</v>
      </c>
      <c r="B45" s="37" t="s">
        <v>52</v>
      </c>
      <c r="C45" s="44" t="str">
        <f t="shared" si="1"/>
        <v>00:46:42</v>
      </c>
      <c r="D45" s="15">
        <f t="shared" si="2"/>
        <v>59</v>
      </c>
      <c r="E45" s="22">
        <v>6</v>
      </c>
      <c r="F45" s="208"/>
      <c r="G45" s="138"/>
      <c r="H45" s="94">
        <v>43</v>
      </c>
      <c r="I45" s="37" t="s">
        <v>60</v>
      </c>
      <c r="J45" s="129">
        <v>0.032511574074074075</v>
      </c>
      <c r="K45" s="133">
        <v>58</v>
      </c>
      <c r="L45" s="86">
        <f t="shared" si="5"/>
        <v>0.005911195286195286</v>
      </c>
    </row>
    <row r="46" spans="1:12" ht="12.75">
      <c r="A46" s="17">
        <v>5</v>
      </c>
      <c r="B46" s="128" t="s">
        <v>29</v>
      </c>
      <c r="C46" s="44" t="str">
        <f t="shared" si="1"/>
        <v>00:47:48</v>
      </c>
      <c r="D46" s="15">
        <f t="shared" si="2"/>
        <v>57</v>
      </c>
      <c r="E46" s="22">
        <v>6</v>
      </c>
      <c r="F46" s="208"/>
      <c r="G46" s="138"/>
      <c r="H46" s="94">
        <v>44</v>
      </c>
      <c r="I46" s="128" t="s">
        <v>29</v>
      </c>
      <c r="J46" s="129" t="s">
        <v>157</v>
      </c>
      <c r="K46" s="133">
        <v>57</v>
      </c>
      <c r="L46" s="86">
        <f t="shared" si="5"/>
        <v>0.006035353535353535</v>
      </c>
    </row>
    <row r="47" spans="1:12" ht="12.75">
      <c r="A47" s="17">
        <v>6</v>
      </c>
      <c r="B47" s="37" t="s">
        <v>55</v>
      </c>
      <c r="C47" s="44">
        <f t="shared" si="1"/>
        <v>0.0344212962962963</v>
      </c>
      <c r="D47" s="15">
        <f t="shared" si="2"/>
        <v>54</v>
      </c>
      <c r="E47" s="22">
        <v>6</v>
      </c>
      <c r="F47" s="208"/>
      <c r="G47" s="138"/>
      <c r="H47" s="94">
        <v>45</v>
      </c>
      <c r="I47" s="37" t="s">
        <v>71</v>
      </c>
      <c r="J47" s="129" t="s">
        <v>143</v>
      </c>
      <c r="K47" s="133">
        <v>56</v>
      </c>
      <c r="L47" s="86">
        <f t="shared" si="5"/>
        <v>0.006075336700336701</v>
      </c>
    </row>
    <row r="48" spans="1:12" ht="12.75">
      <c r="A48" s="10">
        <v>7</v>
      </c>
      <c r="B48" s="38" t="s">
        <v>30</v>
      </c>
      <c r="C48" s="45">
        <f t="shared" si="1"/>
        <v>0.03481481481481481</v>
      </c>
      <c r="D48" s="88">
        <f t="shared" si="2"/>
        <v>53</v>
      </c>
      <c r="E48" s="23">
        <v>6</v>
      </c>
      <c r="F48" s="209"/>
      <c r="G48" s="138"/>
      <c r="H48" s="94">
        <v>46</v>
      </c>
      <c r="I48" s="37" t="s">
        <v>87</v>
      </c>
      <c r="J48" s="129" t="s">
        <v>144</v>
      </c>
      <c r="K48" s="133">
        <v>55</v>
      </c>
      <c r="L48" s="86">
        <f t="shared" si="5"/>
        <v>0.0062037037037037035</v>
      </c>
    </row>
    <row r="49" spans="1:12" ht="12.75">
      <c r="A49" s="16">
        <v>1</v>
      </c>
      <c r="B49" s="35" t="s">
        <v>71</v>
      </c>
      <c r="C49" s="43" t="str">
        <f t="shared" si="1"/>
        <v>00:48:07</v>
      </c>
      <c r="D49" s="18">
        <f t="shared" si="2"/>
        <v>56</v>
      </c>
      <c r="E49" s="90">
        <v>7</v>
      </c>
      <c r="F49" s="207">
        <f>C55-C49</f>
        <v>0.0087037037037037</v>
      </c>
      <c r="G49" s="143"/>
      <c r="H49" s="94">
        <v>47</v>
      </c>
      <c r="I49" s="37" t="s">
        <v>55</v>
      </c>
      <c r="J49" s="129">
        <v>0.0344212962962963</v>
      </c>
      <c r="K49" s="133">
        <v>54</v>
      </c>
      <c r="L49" s="86">
        <f t="shared" si="5"/>
        <v>0.006258417508417508</v>
      </c>
    </row>
    <row r="50" spans="1:12" ht="12.75">
      <c r="A50" s="17">
        <v>2</v>
      </c>
      <c r="B50" s="37" t="s">
        <v>87</v>
      </c>
      <c r="C50" s="44" t="str">
        <f t="shared" si="1"/>
        <v>00:49:08</v>
      </c>
      <c r="D50" s="15">
        <f t="shared" si="2"/>
        <v>55</v>
      </c>
      <c r="E50" s="22">
        <v>7</v>
      </c>
      <c r="F50" s="210"/>
      <c r="G50" s="139"/>
      <c r="H50" s="94">
        <v>48</v>
      </c>
      <c r="I50" s="37" t="s">
        <v>30</v>
      </c>
      <c r="J50" s="129">
        <v>0.03481481481481481</v>
      </c>
      <c r="K50" s="133">
        <v>53</v>
      </c>
      <c r="L50" s="86">
        <f t="shared" si="5"/>
        <v>0.00632996632996633</v>
      </c>
    </row>
    <row r="51" spans="1:12" ht="12.75">
      <c r="A51" s="17">
        <v>3</v>
      </c>
      <c r="B51" s="128" t="s">
        <v>50</v>
      </c>
      <c r="C51" s="44">
        <f t="shared" si="1"/>
        <v>0.03488425925925926</v>
      </c>
      <c r="D51" s="15">
        <f t="shared" si="2"/>
        <v>52</v>
      </c>
      <c r="E51" s="22">
        <v>7</v>
      </c>
      <c r="F51" s="210"/>
      <c r="G51" s="139"/>
      <c r="H51" s="94">
        <v>49</v>
      </c>
      <c r="I51" s="128" t="s">
        <v>50</v>
      </c>
      <c r="J51" s="129">
        <v>0.03488425925925926</v>
      </c>
      <c r="K51" s="133">
        <v>52</v>
      </c>
      <c r="L51" s="86">
        <f t="shared" si="5"/>
        <v>0.006342592592592593</v>
      </c>
    </row>
    <row r="52" spans="1:12" ht="12.75">
      <c r="A52" s="17">
        <v>4</v>
      </c>
      <c r="B52" s="37" t="s">
        <v>47</v>
      </c>
      <c r="C52" s="44" t="str">
        <f t="shared" si="1"/>
        <v>00:54:02</v>
      </c>
      <c r="D52" s="15">
        <f t="shared" si="2"/>
        <v>51</v>
      </c>
      <c r="E52" s="22">
        <v>7</v>
      </c>
      <c r="F52" s="210"/>
      <c r="G52" s="139"/>
      <c r="H52" s="2">
        <v>50</v>
      </c>
      <c r="I52" s="37" t="s">
        <v>47</v>
      </c>
      <c r="J52" s="129" t="s">
        <v>158</v>
      </c>
      <c r="K52" s="133">
        <v>51</v>
      </c>
      <c r="L52" s="86">
        <f t="shared" si="5"/>
        <v>0.006822390572390572</v>
      </c>
    </row>
    <row r="53" spans="1:12" ht="12.75">
      <c r="A53" s="17">
        <v>5</v>
      </c>
      <c r="B53" s="37" t="s">
        <v>72</v>
      </c>
      <c r="C53" s="44">
        <f t="shared" si="1"/>
        <v>0.03796296296296296</v>
      </c>
      <c r="D53" s="15">
        <f t="shared" si="2"/>
        <v>50</v>
      </c>
      <c r="E53" s="22">
        <v>7</v>
      </c>
      <c r="F53" s="210"/>
      <c r="G53" s="139"/>
      <c r="H53" s="2">
        <v>51</v>
      </c>
      <c r="I53" s="37" t="s">
        <v>72</v>
      </c>
      <c r="J53" s="130">
        <v>0.03796296296296296</v>
      </c>
      <c r="K53" s="133">
        <v>50</v>
      </c>
      <c r="L53" s="86">
        <f t="shared" si="5"/>
        <v>0.006902356902356902</v>
      </c>
    </row>
    <row r="54" spans="1:12" ht="12.75">
      <c r="A54" s="17">
        <v>6</v>
      </c>
      <c r="B54" s="37" t="s">
        <v>73</v>
      </c>
      <c r="C54" s="44" t="str">
        <f t="shared" si="1"/>
        <v>00:54:47</v>
      </c>
      <c r="D54" s="15">
        <f t="shared" si="2"/>
        <v>49</v>
      </c>
      <c r="E54" s="22">
        <v>7</v>
      </c>
      <c r="F54" s="210"/>
      <c r="G54" s="139"/>
      <c r="H54" s="2">
        <v>52</v>
      </c>
      <c r="I54" s="37" t="s">
        <v>73</v>
      </c>
      <c r="J54" s="130" t="s">
        <v>159</v>
      </c>
      <c r="K54" s="133">
        <v>49</v>
      </c>
      <c r="L54" s="86">
        <f t="shared" si="5"/>
        <v>0.006917087542087541</v>
      </c>
    </row>
    <row r="55" spans="1:12" ht="12.75">
      <c r="A55" s="10">
        <v>7</v>
      </c>
      <c r="B55" s="38" t="s">
        <v>56</v>
      </c>
      <c r="C55" s="45">
        <f t="shared" si="1"/>
        <v>0.042118055555555554</v>
      </c>
      <c r="D55" s="88">
        <f t="shared" si="2"/>
        <v>46</v>
      </c>
      <c r="E55" s="22">
        <v>7</v>
      </c>
      <c r="F55" s="211"/>
      <c r="G55" s="139"/>
      <c r="H55" s="2">
        <v>53</v>
      </c>
      <c r="I55" s="37" t="s">
        <v>57</v>
      </c>
      <c r="J55" s="130" t="s">
        <v>160</v>
      </c>
      <c r="K55" s="133">
        <v>48</v>
      </c>
      <c r="L55" s="86">
        <f t="shared" si="5"/>
        <v>0.007247474747474747</v>
      </c>
    </row>
    <row r="56" spans="1:12" ht="12.75">
      <c r="A56" s="16">
        <v>1</v>
      </c>
      <c r="B56" s="35" t="s">
        <v>57</v>
      </c>
      <c r="C56" s="43" t="str">
        <f t="shared" si="1"/>
        <v>00:57:24</v>
      </c>
      <c r="D56" s="18">
        <f t="shared" si="2"/>
        <v>48</v>
      </c>
      <c r="E56" s="90">
        <v>8</v>
      </c>
      <c r="F56" s="207">
        <f>C59-C56</f>
        <v>0.009074074074074075</v>
      </c>
      <c r="G56" s="143"/>
      <c r="H56" s="2">
        <v>54</v>
      </c>
      <c r="I56" s="37" t="s">
        <v>75</v>
      </c>
      <c r="J56" s="130" t="s">
        <v>161</v>
      </c>
      <c r="K56" s="133">
        <v>47</v>
      </c>
      <c r="L56" s="86">
        <f t="shared" si="5"/>
        <v>0.007350589225589226</v>
      </c>
    </row>
    <row r="57" spans="1:12" ht="12.75">
      <c r="A57" s="17">
        <v>2</v>
      </c>
      <c r="B57" s="37" t="s">
        <v>75</v>
      </c>
      <c r="C57" s="44" t="str">
        <f t="shared" si="1"/>
        <v>00:58:13</v>
      </c>
      <c r="D57" s="15">
        <f t="shared" si="2"/>
        <v>47</v>
      </c>
      <c r="E57" s="22">
        <v>8</v>
      </c>
      <c r="F57" s="210"/>
      <c r="G57" s="139"/>
      <c r="H57" s="94">
        <v>55</v>
      </c>
      <c r="I57" s="37" t="s">
        <v>56</v>
      </c>
      <c r="J57" s="130">
        <v>0.042118055555555554</v>
      </c>
      <c r="K57" s="133">
        <v>46</v>
      </c>
      <c r="L57" s="86">
        <f t="shared" si="5"/>
        <v>0.007657828282828283</v>
      </c>
    </row>
    <row r="58" spans="1:12" ht="12.75">
      <c r="A58" s="17">
        <v>3</v>
      </c>
      <c r="B58" s="37" t="s">
        <v>38</v>
      </c>
      <c r="C58" s="44">
        <f t="shared" si="1"/>
        <v>0.04863425925925926</v>
      </c>
      <c r="D58" s="15">
        <f t="shared" si="2"/>
        <v>45</v>
      </c>
      <c r="E58" s="22">
        <v>8</v>
      </c>
      <c r="F58" s="210"/>
      <c r="G58" s="139"/>
      <c r="H58" s="94">
        <v>56</v>
      </c>
      <c r="I58" s="37" t="s">
        <v>38</v>
      </c>
      <c r="J58" s="130">
        <v>0.04863425925925926</v>
      </c>
      <c r="K58" s="17">
        <v>45</v>
      </c>
      <c r="L58" s="86">
        <f t="shared" si="5"/>
        <v>0.008842592592592593</v>
      </c>
    </row>
    <row r="59" spans="1:12" ht="12.75">
      <c r="A59" s="10">
        <v>4</v>
      </c>
      <c r="B59" s="38" t="s">
        <v>63</v>
      </c>
      <c r="C59" s="45">
        <f t="shared" si="1"/>
        <v>0.048935185185185186</v>
      </c>
      <c r="D59" s="88">
        <f t="shared" si="2"/>
        <v>44</v>
      </c>
      <c r="E59" s="23">
        <v>8</v>
      </c>
      <c r="F59" s="211"/>
      <c r="G59" s="139"/>
      <c r="H59" s="135">
        <v>57</v>
      </c>
      <c r="I59" s="38" t="s">
        <v>63</v>
      </c>
      <c r="J59" s="134">
        <v>0.048935185185185186</v>
      </c>
      <c r="K59" s="10">
        <v>44</v>
      </c>
      <c r="L59" s="87">
        <f t="shared" si="5"/>
        <v>0.008897306397306397</v>
      </c>
    </row>
    <row r="60" spans="6:12" ht="12">
      <c r="F60" s="140"/>
      <c r="G60" s="140"/>
      <c r="H60" s="1"/>
      <c r="J60" s="1"/>
      <c r="K60" s="1"/>
      <c r="L60" s="1"/>
    </row>
    <row r="61" spans="6:7" ht="12">
      <c r="F61" s="140"/>
      <c r="G61" s="140"/>
    </row>
    <row r="62" spans="6:7" ht="12">
      <c r="F62" s="140"/>
      <c r="G62" s="140"/>
    </row>
  </sheetData>
  <sheetProtection/>
  <mergeCells count="9">
    <mergeCell ref="F20:F30"/>
    <mergeCell ref="A1:K1"/>
    <mergeCell ref="F3:F9"/>
    <mergeCell ref="F10:F15"/>
    <mergeCell ref="F16:F19"/>
    <mergeCell ref="F31:F41"/>
    <mergeCell ref="F42:F48"/>
    <mergeCell ref="F49:F55"/>
    <mergeCell ref="F56:F59"/>
  </mergeCells>
  <printOptions/>
  <pageMargins left="0.75" right="0.75" top="1" bottom="1" header="0.5" footer="0.5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138"/>
  <sheetViews>
    <sheetView showGridLines="0" zoomScalePageLayoutView="0" workbookViewId="0" topLeftCell="A5">
      <selection activeCell="A1" sqref="A1:I1"/>
    </sheetView>
  </sheetViews>
  <sheetFormatPr defaultColWidth="13.57421875" defaultRowHeight="10.5" customHeight="1"/>
  <cols>
    <col min="1" max="1" width="4.421875" style="2" customWidth="1"/>
    <col min="2" max="2" width="19.57421875" style="1" bestFit="1" customWidth="1"/>
    <col min="3" max="3" width="7.8515625" style="27" customWidth="1"/>
    <col min="4" max="4" width="6.140625" style="2" bestFit="1" customWidth="1"/>
    <col min="5" max="5" width="4.421875" style="4" bestFit="1" customWidth="1"/>
    <col min="6" max="6" width="4.140625" style="2" bestFit="1" customWidth="1"/>
    <col min="7" max="7" width="19.57421875" style="1" bestFit="1" customWidth="1"/>
    <col min="8" max="8" width="7.8515625" style="53" bestFit="1" customWidth="1"/>
    <col min="9" max="9" width="6.140625" style="2" bestFit="1" customWidth="1"/>
    <col min="10" max="10" width="9.140625" style="56" customWidth="1"/>
    <col min="11" max="11" width="14.57421875" style="36" customWidth="1"/>
    <col min="12" max="16384" width="13.57421875" style="1" customWidth="1"/>
  </cols>
  <sheetData>
    <row r="1" spans="1:11" s="6" customFormat="1" ht="18.75" customHeight="1">
      <c r="A1" s="228" t="s">
        <v>251</v>
      </c>
      <c r="B1" s="219"/>
      <c r="C1" s="219"/>
      <c r="D1" s="219"/>
      <c r="E1" s="219"/>
      <c r="F1" s="219"/>
      <c r="G1" s="219"/>
      <c r="H1" s="219"/>
      <c r="I1" s="219"/>
      <c r="J1" s="55">
        <v>1</v>
      </c>
      <c r="K1" s="6" t="s">
        <v>21</v>
      </c>
    </row>
    <row r="2" spans="1:11" s="2" customFormat="1" ht="12">
      <c r="A2" s="24" t="s">
        <v>5</v>
      </c>
      <c r="B2" s="24" t="s">
        <v>7</v>
      </c>
      <c r="C2" s="13" t="s">
        <v>0</v>
      </c>
      <c r="D2" s="12" t="s">
        <v>1</v>
      </c>
      <c r="E2" s="14" t="s">
        <v>32</v>
      </c>
      <c r="F2" s="12" t="s">
        <v>5</v>
      </c>
      <c r="G2" s="7" t="s">
        <v>6</v>
      </c>
      <c r="H2" s="52" t="s">
        <v>0</v>
      </c>
      <c r="I2" s="12" t="s">
        <v>1</v>
      </c>
      <c r="J2" s="12" t="s">
        <v>19</v>
      </c>
      <c r="K2" s="40" t="s">
        <v>15</v>
      </c>
    </row>
    <row r="3" spans="1:11" ht="12">
      <c r="A3" s="26">
        <v>1</v>
      </c>
      <c r="B3" s="35" t="s">
        <v>53</v>
      </c>
      <c r="C3" s="74">
        <f>VLOOKUP($B3,$G$2:$H$65,2,FALSE)</f>
        <v>0.0034490740740740745</v>
      </c>
      <c r="D3" s="18">
        <f>VLOOKUP($B3,$G$2:$I$65,3,FALSE)</f>
        <v>100</v>
      </c>
      <c r="E3" s="25">
        <v>1</v>
      </c>
      <c r="F3" s="16">
        <v>1</v>
      </c>
      <c r="G3" s="35" t="s">
        <v>53</v>
      </c>
      <c r="H3" s="74">
        <v>0.0034490740740740745</v>
      </c>
      <c r="I3" s="107">
        <v>100</v>
      </c>
      <c r="J3" s="57">
        <f aca="true" t="shared" si="0" ref="J3:J39">H3/J$1</f>
        <v>0.0034490740740740745</v>
      </c>
      <c r="K3" s="41" t="s">
        <v>35</v>
      </c>
    </row>
    <row r="4" spans="1:11" ht="12">
      <c r="A4" s="20">
        <v>2</v>
      </c>
      <c r="B4" s="33" t="s">
        <v>64</v>
      </c>
      <c r="C4" s="75">
        <f aca="true" t="shared" si="1" ref="C4:C21">VLOOKUP($B4,$G$2:$H$65,2,FALSE)</f>
        <v>0.003645833333333333</v>
      </c>
      <c r="D4" s="15">
        <f aca="true" t="shared" si="2" ref="D4:D62">VLOOKUP($B4,$G$2:$I$65,3,FALSE)</f>
        <v>99</v>
      </c>
      <c r="E4" s="21">
        <v>1</v>
      </c>
      <c r="F4" s="17">
        <v>2</v>
      </c>
      <c r="G4" s="33" t="s">
        <v>64</v>
      </c>
      <c r="H4" s="75">
        <v>0.003645833333333333</v>
      </c>
      <c r="I4" s="108">
        <v>99</v>
      </c>
      <c r="J4" s="59">
        <f t="shared" si="0"/>
        <v>0.003645833333333333</v>
      </c>
      <c r="K4" s="41" t="s">
        <v>101</v>
      </c>
    </row>
    <row r="5" spans="1:11" ht="12">
      <c r="A5" s="20">
        <v>3</v>
      </c>
      <c r="B5" s="37" t="s">
        <v>23</v>
      </c>
      <c r="C5" s="75">
        <f t="shared" si="1"/>
        <v>0.00369212962962963</v>
      </c>
      <c r="D5" s="15">
        <f t="shared" si="2"/>
        <v>98</v>
      </c>
      <c r="E5" s="21">
        <v>1</v>
      </c>
      <c r="F5" s="17">
        <v>3</v>
      </c>
      <c r="G5" s="37" t="s">
        <v>23</v>
      </c>
      <c r="H5" s="75">
        <v>0.00369212962962963</v>
      </c>
      <c r="I5" s="108">
        <v>98</v>
      </c>
      <c r="J5" s="59">
        <f t="shared" si="0"/>
        <v>0.00369212962962963</v>
      </c>
      <c r="K5" s="41"/>
    </row>
    <row r="6" spans="1:11" ht="12">
      <c r="A6" s="20">
        <v>4</v>
      </c>
      <c r="B6" s="33" t="s">
        <v>108</v>
      </c>
      <c r="C6" s="75">
        <f t="shared" si="1"/>
        <v>0.0037037037037037034</v>
      </c>
      <c r="D6" s="15">
        <f t="shared" si="2"/>
        <v>97</v>
      </c>
      <c r="E6" s="21">
        <v>1</v>
      </c>
      <c r="F6" s="17">
        <v>4</v>
      </c>
      <c r="G6" s="33" t="s">
        <v>108</v>
      </c>
      <c r="H6" s="75">
        <v>0.0037037037037037034</v>
      </c>
      <c r="I6" s="108">
        <v>97</v>
      </c>
      <c r="J6" s="59">
        <f t="shared" si="0"/>
        <v>0.0037037037037037034</v>
      </c>
      <c r="K6" s="41"/>
    </row>
    <row r="7" spans="1:11" ht="12">
      <c r="A7" s="20">
        <v>5</v>
      </c>
      <c r="B7" s="37" t="s">
        <v>22</v>
      </c>
      <c r="C7" s="75">
        <f t="shared" si="1"/>
        <v>0.0038657407407407408</v>
      </c>
      <c r="D7" s="15">
        <f t="shared" si="2"/>
        <v>96</v>
      </c>
      <c r="E7" s="21">
        <v>1</v>
      </c>
      <c r="F7" s="17">
        <v>5</v>
      </c>
      <c r="G7" s="37" t="s">
        <v>22</v>
      </c>
      <c r="H7" s="75">
        <v>0.0038657407407407408</v>
      </c>
      <c r="I7" s="108">
        <v>96</v>
      </c>
      <c r="J7" s="59">
        <f t="shared" si="0"/>
        <v>0.0038657407407407408</v>
      </c>
      <c r="K7" s="41"/>
    </row>
    <row r="8" spans="1:11" ht="12">
      <c r="A8" s="20">
        <v>6</v>
      </c>
      <c r="B8" s="37" t="s">
        <v>33</v>
      </c>
      <c r="C8" s="75">
        <f t="shared" si="1"/>
        <v>0.003935185185185186</v>
      </c>
      <c r="D8" s="15">
        <f t="shared" si="2"/>
        <v>94</v>
      </c>
      <c r="E8" s="21">
        <v>1</v>
      </c>
      <c r="F8" s="17">
        <v>6</v>
      </c>
      <c r="G8" s="33" t="s">
        <v>105</v>
      </c>
      <c r="H8" s="75">
        <v>0.003900462962962963</v>
      </c>
      <c r="I8" s="108">
        <v>95</v>
      </c>
      <c r="J8" s="59">
        <f t="shared" si="0"/>
        <v>0.003900462962962963</v>
      </c>
      <c r="K8" s="41"/>
    </row>
    <row r="9" spans="1:11" ht="12">
      <c r="A9" s="17">
        <v>7</v>
      </c>
      <c r="B9" s="33" t="s">
        <v>104</v>
      </c>
      <c r="C9" s="75">
        <f t="shared" si="1"/>
        <v>0.004201388888888889</v>
      </c>
      <c r="D9" s="15">
        <f t="shared" si="2"/>
        <v>87</v>
      </c>
      <c r="E9" s="21">
        <v>1</v>
      </c>
      <c r="F9" s="17">
        <v>7</v>
      </c>
      <c r="G9" s="37" t="s">
        <v>33</v>
      </c>
      <c r="H9" s="75">
        <v>0.003935185185185186</v>
      </c>
      <c r="I9" s="108">
        <v>94</v>
      </c>
      <c r="J9" s="59">
        <f t="shared" si="0"/>
        <v>0.003935185185185186</v>
      </c>
      <c r="K9" s="41"/>
    </row>
    <row r="10" spans="1:11" ht="12">
      <c r="A10" s="10">
        <v>8</v>
      </c>
      <c r="B10" s="38" t="s">
        <v>40</v>
      </c>
      <c r="C10" s="79">
        <f t="shared" si="1"/>
        <v>0.0044212962962962956</v>
      </c>
      <c r="D10" s="88">
        <f t="shared" si="2"/>
        <v>83</v>
      </c>
      <c r="E10" s="89">
        <v>1</v>
      </c>
      <c r="F10" s="17">
        <v>8</v>
      </c>
      <c r="G10" s="33" t="s">
        <v>171</v>
      </c>
      <c r="H10" s="75">
        <v>0.003946759259259259</v>
      </c>
      <c r="I10" s="108">
        <v>93</v>
      </c>
      <c r="J10" s="59">
        <f>H10/J$1</f>
        <v>0.003946759259259259</v>
      </c>
      <c r="K10" s="41"/>
    </row>
    <row r="11" spans="1:11" ht="12">
      <c r="A11" s="16">
        <v>1</v>
      </c>
      <c r="B11" s="62" t="s">
        <v>105</v>
      </c>
      <c r="C11" s="74">
        <f t="shared" si="1"/>
        <v>0.003900462962962963</v>
      </c>
      <c r="D11" s="18">
        <f t="shared" si="2"/>
        <v>95</v>
      </c>
      <c r="E11" s="25">
        <v>2</v>
      </c>
      <c r="F11" s="17">
        <v>9</v>
      </c>
      <c r="G11" s="33" t="s">
        <v>85</v>
      </c>
      <c r="H11" s="75">
        <v>0.003958333333333334</v>
      </c>
      <c r="I11" s="108">
        <v>92</v>
      </c>
      <c r="J11" s="59">
        <f aca="true" t="shared" si="3" ref="J11:J28">H11/J$1</f>
        <v>0.003958333333333334</v>
      </c>
      <c r="K11" s="41"/>
    </row>
    <row r="12" spans="1:11" ht="12">
      <c r="A12" s="17">
        <v>2</v>
      </c>
      <c r="B12" s="33" t="s">
        <v>171</v>
      </c>
      <c r="C12" s="75">
        <f t="shared" si="1"/>
        <v>0.003946759259259259</v>
      </c>
      <c r="D12" s="15">
        <f t="shared" si="2"/>
        <v>93</v>
      </c>
      <c r="E12" s="21">
        <v>2</v>
      </c>
      <c r="F12" s="17">
        <v>10</v>
      </c>
      <c r="G12" s="33" t="s">
        <v>182</v>
      </c>
      <c r="H12" s="75">
        <v>0.003958333333333334</v>
      </c>
      <c r="I12" s="108">
        <v>91</v>
      </c>
      <c r="J12" s="59">
        <f t="shared" si="3"/>
        <v>0.003958333333333334</v>
      </c>
      <c r="K12" s="41"/>
    </row>
    <row r="13" spans="1:11" ht="12">
      <c r="A13" s="17">
        <v>3</v>
      </c>
      <c r="B13" s="33" t="s">
        <v>174</v>
      </c>
      <c r="C13" s="75">
        <f t="shared" si="1"/>
        <v>0.004039351851851852</v>
      </c>
      <c r="D13" s="15">
        <f t="shared" si="2"/>
        <v>90</v>
      </c>
      <c r="E13" s="21">
        <v>2</v>
      </c>
      <c r="F13" s="17">
        <v>11</v>
      </c>
      <c r="G13" s="33" t="s">
        <v>174</v>
      </c>
      <c r="H13" s="75">
        <v>0.004039351851851852</v>
      </c>
      <c r="I13" s="108">
        <v>90</v>
      </c>
      <c r="J13" s="59">
        <f t="shared" si="3"/>
        <v>0.004039351851851852</v>
      </c>
      <c r="K13" s="41"/>
    </row>
    <row r="14" spans="1:11" ht="12">
      <c r="A14" s="17">
        <v>4</v>
      </c>
      <c r="B14" s="33" t="s">
        <v>48</v>
      </c>
      <c r="C14" s="75">
        <f t="shared" si="1"/>
        <v>0.004212962962962963</v>
      </c>
      <c r="D14" s="15">
        <f t="shared" si="2"/>
        <v>86</v>
      </c>
      <c r="E14" s="21">
        <v>2</v>
      </c>
      <c r="F14" s="17">
        <v>12</v>
      </c>
      <c r="G14" s="33" t="s">
        <v>194</v>
      </c>
      <c r="H14" s="75">
        <v>0.004074074074074075</v>
      </c>
      <c r="I14" s="108">
        <v>89</v>
      </c>
      <c r="J14" s="59">
        <f t="shared" si="3"/>
        <v>0.004074074074074075</v>
      </c>
      <c r="K14" s="41"/>
    </row>
    <row r="15" spans="1:11" ht="12">
      <c r="A15" s="17">
        <v>5</v>
      </c>
      <c r="B15" s="33" t="s">
        <v>36</v>
      </c>
      <c r="C15" s="75">
        <f t="shared" si="1"/>
        <v>0.004340277777777778</v>
      </c>
      <c r="D15" s="15">
        <f t="shared" si="2"/>
        <v>85</v>
      </c>
      <c r="E15" s="21">
        <v>2</v>
      </c>
      <c r="F15" s="17">
        <v>13</v>
      </c>
      <c r="G15" s="37" t="s">
        <v>35</v>
      </c>
      <c r="H15" s="75">
        <v>0.004085648148148148</v>
      </c>
      <c r="I15" s="108">
        <v>88</v>
      </c>
      <c r="J15" s="59">
        <f t="shared" si="3"/>
        <v>0.004085648148148148</v>
      </c>
      <c r="K15" s="41"/>
    </row>
    <row r="16" spans="1:11" ht="12">
      <c r="A16" s="10">
        <v>6</v>
      </c>
      <c r="B16" s="42" t="s">
        <v>67</v>
      </c>
      <c r="C16" s="79">
        <f t="shared" si="1"/>
        <v>0.005231481481481482</v>
      </c>
      <c r="D16" s="88">
        <f t="shared" si="2"/>
        <v>63</v>
      </c>
      <c r="E16" s="89">
        <v>2</v>
      </c>
      <c r="F16" s="17">
        <v>14</v>
      </c>
      <c r="G16" s="33" t="s">
        <v>104</v>
      </c>
      <c r="H16" s="75">
        <v>0.004201388888888889</v>
      </c>
      <c r="I16" s="108">
        <v>87</v>
      </c>
      <c r="J16" s="59">
        <f t="shared" si="3"/>
        <v>0.004201388888888889</v>
      </c>
      <c r="K16" s="41"/>
    </row>
    <row r="17" spans="1:11" ht="12">
      <c r="A17" s="16">
        <v>1</v>
      </c>
      <c r="B17" s="62" t="s">
        <v>85</v>
      </c>
      <c r="C17" s="74">
        <f t="shared" si="1"/>
        <v>0.003958333333333334</v>
      </c>
      <c r="D17" s="18">
        <f t="shared" si="2"/>
        <v>92</v>
      </c>
      <c r="E17" s="25">
        <v>3</v>
      </c>
      <c r="F17" s="17">
        <v>15</v>
      </c>
      <c r="G17" s="33" t="s">
        <v>48</v>
      </c>
      <c r="H17" s="75">
        <v>0.004212962962962963</v>
      </c>
      <c r="I17" s="108">
        <v>86</v>
      </c>
      <c r="J17" s="59">
        <f t="shared" si="3"/>
        <v>0.004212962962962963</v>
      </c>
      <c r="K17" s="41"/>
    </row>
    <row r="18" spans="1:11" ht="12">
      <c r="A18" s="17">
        <v>2</v>
      </c>
      <c r="B18" s="33" t="s">
        <v>182</v>
      </c>
      <c r="C18" s="75">
        <f t="shared" si="1"/>
        <v>0.003958333333333334</v>
      </c>
      <c r="D18" s="15">
        <f t="shared" si="2"/>
        <v>91</v>
      </c>
      <c r="E18" s="21">
        <v>3</v>
      </c>
      <c r="F18" s="17">
        <v>16</v>
      </c>
      <c r="G18" s="33" t="s">
        <v>36</v>
      </c>
      <c r="H18" s="75">
        <v>0.004340277777777778</v>
      </c>
      <c r="I18" s="108">
        <v>85</v>
      </c>
      <c r="J18" s="59">
        <f t="shared" si="3"/>
        <v>0.004340277777777778</v>
      </c>
      <c r="K18" s="41"/>
    </row>
    <row r="19" spans="1:11" ht="12">
      <c r="A19" s="17">
        <v>3</v>
      </c>
      <c r="B19" s="33" t="s">
        <v>194</v>
      </c>
      <c r="C19" s="75">
        <f t="shared" si="1"/>
        <v>0.004074074074074075</v>
      </c>
      <c r="D19" s="15">
        <f t="shared" si="2"/>
        <v>89</v>
      </c>
      <c r="E19" s="22">
        <v>3</v>
      </c>
      <c r="F19" s="17">
        <v>17</v>
      </c>
      <c r="G19" s="33" t="s">
        <v>69</v>
      </c>
      <c r="H19" s="75">
        <v>0.004409722222222222</v>
      </c>
      <c r="I19" s="108">
        <v>84</v>
      </c>
      <c r="J19" s="59">
        <f t="shared" si="3"/>
        <v>0.004409722222222222</v>
      </c>
      <c r="K19" s="41"/>
    </row>
    <row r="20" spans="1:11" ht="12">
      <c r="A20" s="17">
        <v>4</v>
      </c>
      <c r="B20" s="37" t="s">
        <v>35</v>
      </c>
      <c r="C20" s="75">
        <f t="shared" si="1"/>
        <v>0.004085648148148148</v>
      </c>
      <c r="D20" s="15">
        <f t="shared" si="2"/>
        <v>88</v>
      </c>
      <c r="E20" s="22">
        <v>3</v>
      </c>
      <c r="F20" s="17">
        <v>18</v>
      </c>
      <c r="G20" s="37" t="s">
        <v>40</v>
      </c>
      <c r="H20" s="75">
        <v>0.0044212962962962956</v>
      </c>
      <c r="I20" s="108">
        <v>83</v>
      </c>
      <c r="J20" s="59">
        <f t="shared" si="3"/>
        <v>0.0044212962962962956</v>
      </c>
      <c r="K20" s="41"/>
    </row>
    <row r="21" spans="1:11" ht="12">
      <c r="A21" s="10">
        <v>5</v>
      </c>
      <c r="B21" s="42" t="s">
        <v>66</v>
      </c>
      <c r="C21" s="79">
        <f t="shared" si="1"/>
        <v>0.004756944444444445</v>
      </c>
      <c r="D21" s="88">
        <f t="shared" si="2"/>
        <v>72</v>
      </c>
      <c r="E21" s="23">
        <v>3</v>
      </c>
      <c r="F21" s="17">
        <v>19</v>
      </c>
      <c r="G21" s="33" t="s">
        <v>107</v>
      </c>
      <c r="H21" s="75">
        <v>0.004432870370370371</v>
      </c>
      <c r="I21" s="108">
        <v>82</v>
      </c>
      <c r="J21" s="59">
        <f t="shared" si="3"/>
        <v>0.004432870370370371</v>
      </c>
      <c r="K21" s="41"/>
    </row>
    <row r="22" spans="1:11" ht="12">
      <c r="A22" s="16">
        <v>5</v>
      </c>
      <c r="B22" s="62" t="s">
        <v>69</v>
      </c>
      <c r="C22" s="74">
        <f aca="true" t="shared" si="4" ref="C22:C62">VLOOKUP($B22,$G$2:$H$65,2,FALSE)</f>
        <v>0.004409722222222222</v>
      </c>
      <c r="D22" s="18">
        <f t="shared" si="2"/>
        <v>84</v>
      </c>
      <c r="E22" s="90">
        <v>4</v>
      </c>
      <c r="F22" s="17">
        <v>20</v>
      </c>
      <c r="G22" s="33" t="s">
        <v>45</v>
      </c>
      <c r="H22" s="75">
        <v>0.004513888888888889</v>
      </c>
      <c r="I22" s="108">
        <v>81</v>
      </c>
      <c r="J22" s="59">
        <f t="shared" si="3"/>
        <v>0.004513888888888889</v>
      </c>
      <c r="K22" s="41"/>
    </row>
    <row r="23" spans="1:11" ht="12">
      <c r="A23" s="17">
        <v>1</v>
      </c>
      <c r="B23" s="33" t="s">
        <v>107</v>
      </c>
      <c r="C23" s="75">
        <f t="shared" si="4"/>
        <v>0.004432870370370371</v>
      </c>
      <c r="D23" s="15">
        <f t="shared" si="2"/>
        <v>82</v>
      </c>
      <c r="E23" s="22">
        <v>4</v>
      </c>
      <c r="F23" s="17">
        <v>21</v>
      </c>
      <c r="G23" s="33" t="s">
        <v>101</v>
      </c>
      <c r="H23" s="75">
        <v>0.004525462962962963</v>
      </c>
      <c r="I23" s="108">
        <v>80</v>
      </c>
      <c r="J23" s="59">
        <f t="shared" si="3"/>
        <v>0.004525462962962963</v>
      </c>
      <c r="K23" s="41"/>
    </row>
    <row r="24" spans="1:11" ht="12">
      <c r="A24" s="20">
        <v>2</v>
      </c>
      <c r="B24" s="33" t="s">
        <v>45</v>
      </c>
      <c r="C24" s="75">
        <f t="shared" si="4"/>
        <v>0.004513888888888889</v>
      </c>
      <c r="D24" s="15">
        <f t="shared" si="2"/>
        <v>81</v>
      </c>
      <c r="E24" s="22">
        <v>4</v>
      </c>
      <c r="F24" s="17">
        <v>22</v>
      </c>
      <c r="G24" s="33" t="s">
        <v>68</v>
      </c>
      <c r="H24" s="75">
        <v>0.004571759259259259</v>
      </c>
      <c r="I24" s="108">
        <v>79</v>
      </c>
      <c r="J24" s="59">
        <f t="shared" si="3"/>
        <v>0.004571759259259259</v>
      </c>
      <c r="K24" s="41"/>
    </row>
    <row r="25" spans="1:11" ht="12">
      <c r="A25" s="17">
        <v>3</v>
      </c>
      <c r="B25" s="33" t="s">
        <v>68</v>
      </c>
      <c r="C25" s="75">
        <f t="shared" si="4"/>
        <v>0.004571759259259259</v>
      </c>
      <c r="D25" s="15">
        <f t="shared" si="2"/>
        <v>79</v>
      </c>
      <c r="E25" s="22">
        <v>4</v>
      </c>
      <c r="F25" s="17">
        <v>23</v>
      </c>
      <c r="G25" s="33" t="s">
        <v>59</v>
      </c>
      <c r="H25" s="75">
        <v>0.004606481481481481</v>
      </c>
      <c r="I25" s="108">
        <v>78</v>
      </c>
      <c r="J25" s="59">
        <f t="shared" si="3"/>
        <v>0.004606481481481481</v>
      </c>
      <c r="K25" s="41"/>
    </row>
    <row r="26" spans="1:11" ht="12">
      <c r="A26" s="17">
        <v>4</v>
      </c>
      <c r="B26" s="33" t="s">
        <v>44</v>
      </c>
      <c r="C26" s="75">
        <f t="shared" si="4"/>
        <v>0.00462962962962963</v>
      </c>
      <c r="D26" s="15">
        <f t="shared" si="2"/>
        <v>77</v>
      </c>
      <c r="E26" s="22">
        <v>4</v>
      </c>
      <c r="F26" s="17">
        <v>24</v>
      </c>
      <c r="G26" s="33" t="s">
        <v>44</v>
      </c>
      <c r="H26" s="75">
        <v>0.00462962962962963</v>
      </c>
      <c r="I26" s="108">
        <v>77</v>
      </c>
      <c r="J26" s="59">
        <f t="shared" si="3"/>
        <v>0.00462962962962963</v>
      </c>
      <c r="K26" s="41"/>
    </row>
    <row r="27" spans="1:11" ht="12">
      <c r="A27" s="17">
        <v>5</v>
      </c>
      <c r="B27" s="33" t="s">
        <v>60</v>
      </c>
      <c r="C27" s="75">
        <f t="shared" si="4"/>
        <v>0.004722222222222222</v>
      </c>
      <c r="D27" s="15">
        <f t="shared" si="2"/>
        <v>75</v>
      </c>
      <c r="E27" s="22">
        <v>4</v>
      </c>
      <c r="F27" s="17">
        <v>25</v>
      </c>
      <c r="G27" s="33" t="s">
        <v>178</v>
      </c>
      <c r="H27" s="75">
        <v>0.004641203703703704</v>
      </c>
      <c r="I27" s="108">
        <v>76</v>
      </c>
      <c r="J27" s="59">
        <f t="shared" si="3"/>
        <v>0.004641203703703704</v>
      </c>
      <c r="K27" s="41"/>
    </row>
    <row r="28" spans="1:11" ht="12">
      <c r="A28" s="20">
        <v>6</v>
      </c>
      <c r="B28" s="33" t="s">
        <v>25</v>
      </c>
      <c r="C28" s="75">
        <f t="shared" si="4"/>
        <v>0.004733796296296296</v>
      </c>
      <c r="D28" s="15">
        <f t="shared" si="2"/>
        <v>74</v>
      </c>
      <c r="E28" s="22">
        <v>4</v>
      </c>
      <c r="F28" s="17">
        <v>26</v>
      </c>
      <c r="G28" s="33" t="s">
        <v>60</v>
      </c>
      <c r="H28" s="75">
        <v>0.004722222222222222</v>
      </c>
      <c r="I28" s="108">
        <v>75</v>
      </c>
      <c r="J28" s="59">
        <f t="shared" si="3"/>
        <v>0.004722222222222222</v>
      </c>
      <c r="K28" s="41"/>
    </row>
    <row r="29" spans="1:11" ht="12">
      <c r="A29" s="20">
        <v>7</v>
      </c>
      <c r="B29" s="33" t="s">
        <v>37</v>
      </c>
      <c r="C29" s="75">
        <f t="shared" si="4"/>
        <v>0.00474537037037037</v>
      </c>
      <c r="D29" s="15">
        <f t="shared" si="2"/>
        <v>73</v>
      </c>
      <c r="E29" s="22">
        <v>4</v>
      </c>
      <c r="F29" s="17">
        <v>27</v>
      </c>
      <c r="G29" s="33" t="s">
        <v>25</v>
      </c>
      <c r="H29" s="75">
        <v>0.004733796296296296</v>
      </c>
      <c r="I29" s="108">
        <v>74</v>
      </c>
      <c r="J29" s="59">
        <f t="shared" si="0"/>
        <v>0.004733796296296296</v>
      </c>
      <c r="K29" s="41"/>
    </row>
    <row r="30" spans="1:11" ht="12">
      <c r="A30" s="17">
        <v>8</v>
      </c>
      <c r="B30" s="33" t="s">
        <v>26</v>
      </c>
      <c r="C30" s="75">
        <f t="shared" si="4"/>
        <v>0.005092592592592592</v>
      </c>
      <c r="D30" s="15">
        <f t="shared" si="2"/>
        <v>69</v>
      </c>
      <c r="E30" s="22">
        <v>4</v>
      </c>
      <c r="F30" s="17">
        <v>28</v>
      </c>
      <c r="G30" s="33" t="s">
        <v>37</v>
      </c>
      <c r="H30" s="75">
        <v>0.00474537037037037</v>
      </c>
      <c r="I30" s="108">
        <v>73</v>
      </c>
      <c r="J30" s="59">
        <f t="shared" si="0"/>
        <v>0.00474537037037037</v>
      </c>
      <c r="K30" s="41"/>
    </row>
    <row r="31" spans="1:11" ht="12">
      <c r="A31" s="17">
        <v>9</v>
      </c>
      <c r="B31" s="33" t="s">
        <v>42</v>
      </c>
      <c r="C31" s="75">
        <f t="shared" si="4"/>
        <v>0.005104166666666667</v>
      </c>
      <c r="D31" s="15">
        <f t="shared" si="2"/>
        <v>68</v>
      </c>
      <c r="E31" s="22">
        <v>4</v>
      </c>
      <c r="F31" s="17">
        <v>29</v>
      </c>
      <c r="G31" s="33" t="s">
        <v>66</v>
      </c>
      <c r="H31" s="75">
        <v>0.004756944444444445</v>
      </c>
      <c r="I31" s="108">
        <v>72</v>
      </c>
      <c r="J31" s="59">
        <f t="shared" si="0"/>
        <v>0.004756944444444445</v>
      </c>
      <c r="K31" s="41"/>
    </row>
    <row r="32" spans="1:11" ht="12">
      <c r="A32" s="10">
        <v>10</v>
      </c>
      <c r="B32" s="38" t="s">
        <v>34</v>
      </c>
      <c r="C32" s="79">
        <f t="shared" si="4"/>
        <v>0.005381944444444445</v>
      </c>
      <c r="D32" s="88">
        <f t="shared" si="2"/>
        <v>60</v>
      </c>
      <c r="E32" s="23">
        <v>4</v>
      </c>
      <c r="F32" s="17">
        <v>30</v>
      </c>
      <c r="G32" s="33" t="s">
        <v>46</v>
      </c>
      <c r="H32" s="75">
        <v>0.004826388888888889</v>
      </c>
      <c r="I32" s="108">
        <v>71</v>
      </c>
      <c r="J32" s="59">
        <f t="shared" si="0"/>
        <v>0.004826388888888889</v>
      </c>
      <c r="K32" s="41"/>
    </row>
    <row r="33" spans="1:11" ht="12">
      <c r="A33" s="16">
        <v>1</v>
      </c>
      <c r="B33" s="62" t="s">
        <v>101</v>
      </c>
      <c r="C33" s="74">
        <f t="shared" si="4"/>
        <v>0.004525462962962963</v>
      </c>
      <c r="D33" s="18">
        <f t="shared" si="2"/>
        <v>80</v>
      </c>
      <c r="E33" s="90">
        <v>5</v>
      </c>
      <c r="F33" s="17">
        <v>31</v>
      </c>
      <c r="G33" s="33" t="s">
        <v>58</v>
      </c>
      <c r="H33" s="75">
        <v>0.0050347222222222225</v>
      </c>
      <c r="I33" s="108">
        <v>70</v>
      </c>
      <c r="J33" s="59">
        <f t="shared" si="0"/>
        <v>0.0050347222222222225</v>
      </c>
      <c r="K33" s="41"/>
    </row>
    <row r="34" spans="1:11" ht="12">
      <c r="A34" s="17">
        <v>2</v>
      </c>
      <c r="B34" s="33" t="s">
        <v>59</v>
      </c>
      <c r="C34" s="75">
        <f t="shared" si="4"/>
        <v>0.004606481481481481</v>
      </c>
      <c r="D34" s="15">
        <f t="shared" si="2"/>
        <v>78</v>
      </c>
      <c r="E34" s="22">
        <v>5</v>
      </c>
      <c r="F34" s="17">
        <v>32</v>
      </c>
      <c r="G34" s="33" t="s">
        <v>26</v>
      </c>
      <c r="H34" s="75">
        <v>0.005092592592592592</v>
      </c>
      <c r="I34" s="108">
        <v>69</v>
      </c>
      <c r="J34" s="59">
        <f t="shared" si="0"/>
        <v>0.005092592592592592</v>
      </c>
      <c r="K34" s="41"/>
    </row>
    <row r="35" spans="1:11" ht="12">
      <c r="A35" s="10">
        <v>3</v>
      </c>
      <c r="B35" s="42" t="s">
        <v>46</v>
      </c>
      <c r="C35" s="79">
        <f t="shared" si="4"/>
        <v>0.004826388888888889</v>
      </c>
      <c r="D35" s="88">
        <f t="shared" si="2"/>
        <v>71</v>
      </c>
      <c r="E35" s="23">
        <v>5</v>
      </c>
      <c r="F35" s="17">
        <v>33</v>
      </c>
      <c r="G35" s="33" t="s">
        <v>42</v>
      </c>
      <c r="H35" s="75">
        <v>0.005104166666666667</v>
      </c>
      <c r="I35" s="108">
        <v>68</v>
      </c>
      <c r="J35" s="59">
        <f t="shared" si="0"/>
        <v>0.005104166666666667</v>
      </c>
      <c r="K35" s="41"/>
    </row>
    <row r="36" spans="1:11" ht="12">
      <c r="A36" s="16">
        <v>1</v>
      </c>
      <c r="B36" s="62" t="s">
        <v>178</v>
      </c>
      <c r="C36" s="74">
        <f t="shared" si="4"/>
        <v>0.004641203703703704</v>
      </c>
      <c r="D36" s="18">
        <f t="shared" si="2"/>
        <v>76</v>
      </c>
      <c r="E36" s="90">
        <v>6</v>
      </c>
      <c r="F36" s="17">
        <v>34</v>
      </c>
      <c r="G36" s="33" t="s">
        <v>82</v>
      </c>
      <c r="H36" s="75">
        <v>0.005138888888888889</v>
      </c>
      <c r="I36" s="108">
        <v>67</v>
      </c>
      <c r="J36" s="59">
        <f t="shared" si="0"/>
        <v>0.005138888888888889</v>
      </c>
      <c r="K36" s="41"/>
    </row>
    <row r="37" spans="1:11" ht="12">
      <c r="A37" s="17">
        <v>2</v>
      </c>
      <c r="B37" s="33" t="s">
        <v>58</v>
      </c>
      <c r="C37" s="75">
        <f t="shared" si="4"/>
        <v>0.0050347222222222225</v>
      </c>
      <c r="D37" s="15">
        <f t="shared" si="2"/>
        <v>70</v>
      </c>
      <c r="E37" s="22">
        <v>6</v>
      </c>
      <c r="F37" s="17">
        <v>35</v>
      </c>
      <c r="G37" s="33" t="s">
        <v>52</v>
      </c>
      <c r="H37" s="75">
        <v>0.0051504629629629635</v>
      </c>
      <c r="I37" s="108">
        <v>66</v>
      </c>
      <c r="J37" s="59">
        <f t="shared" si="0"/>
        <v>0.0051504629629629635</v>
      </c>
      <c r="K37" s="41"/>
    </row>
    <row r="38" spans="1:11" ht="12">
      <c r="A38" s="17">
        <v>3</v>
      </c>
      <c r="B38" s="33" t="s">
        <v>82</v>
      </c>
      <c r="C38" s="75">
        <f t="shared" si="4"/>
        <v>0.005138888888888889</v>
      </c>
      <c r="D38" s="15">
        <f t="shared" si="2"/>
        <v>67</v>
      </c>
      <c r="E38" s="22">
        <v>6</v>
      </c>
      <c r="F38" s="17">
        <v>36</v>
      </c>
      <c r="G38" s="33" t="s">
        <v>249</v>
      </c>
      <c r="H38" s="75">
        <v>0.005162037037037037</v>
      </c>
      <c r="I38" s="108" t="s">
        <v>84</v>
      </c>
      <c r="J38" s="59">
        <f t="shared" si="0"/>
        <v>0.005162037037037037</v>
      </c>
      <c r="K38" s="41"/>
    </row>
    <row r="39" spans="1:11" ht="12">
      <c r="A39" s="17">
        <v>4</v>
      </c>
      <c r="B39" s="33" t="s">
        <v>52</v>
      </c>
      <c r="C39" s="75">
        <f t="shared" si="4"/>
        <v>0.0051504629629629635</v>
      </c>
      <c r="D39" s="15">
        <f t="shared" si="2"/>
        <v>66</v>
      </c>
      <c r="E39" s="22">
        <v>6</v>
      </c>
      <c r="F39" s="17">
        <v>37</v>
      </c>
      <c r="G39" s="33" t="s">
        <v>83</v>
      </c>
      <c r="H39" s="75">
        <v>0.0051736111111111115</v>
      </c>
      <c r="I39" s="108">
        <v>65</v>
      </c>
      <c r="J39" s="59">
        <f t="shared" si="0"/>
        <v>0.0051736111111111115</v>
      </c>
      <c r="K39" s="41"/>
    </row>
    <row r="40" spans="1:11" s="2" customFormat="1" ht="12">
      <c r="A40" s="17">
        <v>5</v>
      </c>
      <c r="B40" s="33" t="s">
        <v>83</v>
      </c>
      <c r="C40" s="75">
        <f t="shared" si="4"/>
        <v>0.0051736111111111115</v>
      </c>
      <c r="D40" s="15">
        <f t="shared" si="2"/>
        <v>65</v>
      </c>
      <c r="E40" s="22">
        <v>6</v>
      </c>
      <c r="F40" s="17">
        <v>38</v>
      </c>
      <c r="G40" s="33" t="s">
        <v>189</v>
      </c>
      <c r="H40" s="75">
        <v>0.005219907407407407</v>
      </c>
      <c r="I40" s="108">
        <v>64</v>
      </c>
      <c r="J40" s="59">
        <f aca="true" t="shared" si="5" ref="J40:J64">H40/J$1</f>
        <v>0.005219907407407407</v>
      </c>
      <c r="K40" s="36"/>
    </row>
    <row r="41" spans="1:11" s="2" customFormat="1" ht="12">
      <c r="A41" s="17">
        <v>6</v>
      </c>
      <c r="B41" s="37" t="s">
        <v>70</v>
      </c>
      <c r="C41" s="75">
        <f t="shared" si="4"/>
        <v>0.00525462962962963</v>
      </c>
      <c r="D41" s="15">
        <f t="shared" si="2"/>
        <v>62</v>
      </c>
      <c r="E41" s="22">
        <v>6</v>
      </c>
      <c r="F41" s="17">
        <v>39</v>
      </c>
      <c r="G41" s="33" t="s">
        <v>67</v>
      </c>
      <c r="H41" s="75">
        <v>0.005231481481481482</v>
      </c>
      <c r="I41" s="108">
        <v>63</v>
      </c>
      <c r="J41" s="59">
        <f t="shared" si="5"/>
        <v>0.005231481481481482</v>
      </c>
      <c r="K41" s="36"/>
    </row>
    <row r="42" spans="1:11" s="2" customFormat="1" ht="12.75" customHeight="1">
      <c r="A42" s="17">
        <v>7</v>
      </c>
      <c r="B42" s="37" t="s">
        <v>29</v>
      </c>
      <c r="C42" s="75">
        <f t="shared" si="4"/>
        <v>0.005335648148148148</v>
      </c>
      <c r="D42" s="15">
        <f t="shared" si="2"/>
        <v>61</v>
      </c>
      <c r="E42" s="22">
        <v>6</v>
      </c>
      <c r="F42" s="17">
        <v>40</v>
      </c>
      <c r="G42" s="37" t="s">
        <v>70</v>
      </c>
      <c r="H42" s="75">
        <v>0.00525462962962963</v>
      </c>
      <c r="I42" s="108">
        <v>62</v>
      </c>
      <c r="J42" s="59">
        <f t="shared" si="5"/>
        <v>0.00525462962962963</v>
      </c>
      <c r="K42" s="36"/>
    </row>
    <row r="43" spans="1:11" s="2" customFormat="1" ht="12.75" customHeight="1">
      <c r="A43" s="17">
        <v>8</v>
      </c>
      <c r="B43" s="33" t="s">
        <v>30</v>
      </c>
      <c r="C43" s="75">
        <f t="shared" si="4"/>
        <v>0.00587962962962963</v>
      </c>
      <c r="D43" s="15">
        <f t="shared" si="2"/>
        <v>53</v>
      </c>
      <c r="E43" s="22">
        <v>6</v>
      </c>
      <c r="F43" s="17">
        <v>41</v>
      </c>
      <c r="G43" s="33" t="s">
        <v>41</v>
      </c>
      <c r="H43" s="75">
        <v>0.005300925925925925</v>
      </c>
      <c r="I43" s="108" t="s">
        <v>84</v>
      </c>
      <c r="J43" s="59">
        <f t="shared" si="5"/>
        <v>0.005300925925925925</v>
      </c>
      <c r="K43" s="36"/>
    </row>
    <row r="44" spans="1:10" s="2" customFormat="1" ht="12.75" customHeight="1">
      <c r="A44" s="10">
        <v>9</v>
      </c>
      <c r="B44" s="42" t="s">
        <v>55</v>
      </c>
      <c r="C44" s="79">
        <f t="shared" si="4"/>
        <v>0.005960648148148149</v>
      </c>
      <c r="D44" s="88">
        <f t="shared" si="2"/>
        <v>50</v>
      </c>
      <c r="E44" s="23">
        <v>6</v>
      </c>
      <c r="F44" s="17">
        <v>42</v>
      </c>
      <c r="G44" s="37" t="s">
        <v>29</v>
      </c>
      <c r="H44" s="75">
        <v>0.005335648148148148</v>
      </c>
      <c r="I44" s="108">
        <v>61</v>
      </c>
      <c r="J44" s="59">
        <f t="shared" si="5"/>
        <v>0.005335648148148148</v>
      </c>
    </row>
    <row r="45" spans="1:10" s="2" customFormat="1" ht="12.75" customHeight="1">
      <c r="A45" s="16">
        <v>2</v>
      </c>
      <c r="B45" s="62" t="s">
        <v>189</v>
      </c>
      <c r="C45" s="74">
        <f t="shared" si="4"/>
        <v>0.005219907407407407</v>
      </c>
      <c r="D45" s="18">
        <f t="shared" si="2"/>
        <v>64</v>
      </c>
      <c r="E45" s="90">
        <v>7</v>
      </c>
      <c r="F45" s="17">
        <v>43</v>
      </c>
      <c r="G45" s="37" t="s">
        <v>34</v>
      </c>
      <c r="H45" s="75">
        <v>0.005381944444444445</v>
      </c>
      <c r="I45" s="108">
        <v>60</v>
      </c>
      <c r="J45" s="59">
        <f t="shared" si="5"/>
        <v>0.005381944444444445</v>
      </c>
    </row>
    <row r="46" spans="1:11" s="2" customFormat="1" ht="12.75" customHeight="1">
      <c r="A46" s="17">
        <v>3</v>
      </c>
      <c r="B46" s="33" t="s">
        <v>185</v>
      </c>
      <c r="C46" s="75">
        <f t="shared" si="4"/>
        <v>0.005462962962962964</v>
      </c>
      <c r="D46" s="15">
        <f t="shared" si="2"/>
        <v>58</v>
      </c>
      <c r="E46" s="22">
        <v>7</v>
      </c>
      <c r="F46" s="17">
        <v>44</v>
      </c>
      <c r="G46" s="33" t="s">
        <v>181</v>
      </c>
      <c r="H46" s="75">
        <v>0.00542824074074074</v>
      </c>
      <c r="I46" s="108">
        <v>59</v>
      </c>
      <c r="J46" s="59">
        <f t="shared" si="5"/>
        <v>0.00542824074074074</v>
      </c>
      <c r="K46" s="36"/>
    </row>
    <row r="47" spans="1:11" s="2" customFormat="1" ht="12.75" customHeight="1">
      <c r="A47" s="17">
        <v>4</v>
      </c>
      <c r="B47" s="33" t="s">
        <v>50</v>
      </c>
      <c r="C47" s="75">
        <f t="shared" si="4"/>
        <v>0.005613425925925927</v>
      </c>
      <c r="D47" s="15">
        <f t="shared" si="2"/>
        <v>56</v>
      </c>
      <c r="E47" s="22">
        <v>7</v>
      </c>
      <c r="F47" s="17">
        <v>45</v>
      </c>
      <c r="G47" s="33" t="s">
        <v>185</v>
      </c>
      <c r="H47" s="75">
        <v>0.005462962962962964</v>
      </c>
      <c r="I47" s="108">
        <v>58</v>
      </c>
      <c r="J47" s="59">
        <f t="shared" si="5"/>
        <v>0.005462962962962964</v>
      </c>
      <c r="K47" s="36"/>
    </row>
    <row r="48" spans="1:11" s="2" customFormat="1" ht="12.75" customHeight="1">
      <c r="A48" s="17">
        <v>5</v>
      </c>
      <c r="B48" s="33" t="s">
        <v>31</v>
      </c>
      <c r="C48" s="75">
        <f t="shared" si="4"/>
        <v>0.005775462962962962</v>
      </c>
      <c r="D48" s="15">
        <f t="shared" si="2"/>
        <v>55</v>
      </c>
      <c r="E48" s="22">
        <v>7</v>
      </c>
      <c r="F48" s="17">
        <v>46</v>
      </c>
      <c r="G48" s="33" t="s">
        <v>75</v>
      </c>
      <c r="H48" s="75">
        <v>0.00556712962962963</v>
      </c>
      <c r="I48" s="108">
        <v>57</v>
      </c>
      <c r="J48" s="59">
        <f t="shared" si="5"/>
        <v>0.00556712962962963</v>
      </c>
      <c r="K48" s="36"/>
    </row>
    <row r="49" spans="1:10" s="2" customFormat="1" ht="12.75" customHeight="1">
      <c r="A49" s="17">
        <v>6</v>
      </c>
      <c r="B49" s="33" t="s">
        <v>71</v>
      </c>
      <c r="C49" s="75">
        <f t="shared" si="4"/>
        <v>0.005821759259259259</v>
      </c>
      <c r="D49" s="15">
        <f t="shared" si="2"/>
        <v>54</v>
      </c>
      <c r="E49" s="22">
        <v>7</v>
      </c>
      <c r="F49" s="17">
        <v>47</v>
      </c>
      <c r="G49" s="33" t="s">
        <v>50</v>
      </c>
      <c r="H49" s="75">
        <v>0.005613425925925927</v>
      </c>
      <c r="I49" s="108">
        <v>56</v>
      </c>
      <c r="J49" s="59">
        <f t="shared" si="5"/>
        <v>0.005613425925925927</v>
      </c>
    </row>
    <row r="50" spans="1:11" s="2" customFormat="1" ht="12.75" customHeight="1">
      <c r="A50" s="17">
        <v>7</v>
      </c>
      <c r="B50" s="33" t="s">
        <v>87</v>
      </c>
      <c r="C50" s="75">
        <f t="shared" si="4"/>
        <v>0.005902777777777778</v>
      </c>
      <c r="D50" s="15">
        <f t="shared" si="2"/>
        <v>52</v>
      </c>
      <c r="E50" s="22">
        <v>7</v>
      </c>
      <c r="F50" s="17">
        <v>48</v>
      </c>
      <c r="G50" s="33" t="s">
        <v>31</v>
      </c>
      <c r="H50" s="75">
        <v>0.005775462962962962</v>
      </c>
      <c r="I50" s="108">
        <v>55</v>
      </c>
      <c r="J50" s="59">
        <f t="shared" si="5"/>
        <v>0.005775462962962962</v>
      </c>
      <c r="K50" s="36"/>
    </row>
    <row r="51" spans="1:11" s="2" customFormat="1" ht="12.75" customHeight="1">
      <c r="A51" s="17">
        <v>8</v>
      </c>
      <c r="B51" s="37" t="s">
        <v>77</v>
      </c>
      <c r="C51" s="75">
        <f t="shared" si="4"/>
        <v>0.005914351851851852</v>
      </c>
      <c r="D51" s="15">
        <f t="shared" si="2"/>
        <v>51</v>
      </c>
      <c r="E51" s="22">
        <v>7</v>
      </c>
      <c r="F51" s="17">
        <v>49</v>
      </c>
      <c r="G51" s="33" t="s">
        <v>71</v>
      </c>
      <c r="H51" s="75">
        <v>0.005821759259259259</v>
      </c>
      <c r="I51" s="108">
        <v>54</v>
      </c>
      <c r="J51" s="59">
        <f t="shared" si="5"/>
        <v>0.005821759259259259</v>
      </c>
      <c r="K51" s="36"/>
    </row>
    <row r="52" spans="1:11" s="2" customFormat="1" ht="12.75" customHeight="1">
      <c r="A52" s="17">
        <v>9</v>
      </c>
      <c r="B52" s="37" t="s">
        <v>73</v>
      </c>
      <c r="C52" s="75">
        <f t="shared" si="4"/>
        <v>0.0060416666666666665</v>
      </c>
      <c r="D52" s="15">
        <f t="shared" si="2"/>
        <v>49</v>
      </c>
      <c r="E52" s="22">
        <v>7</v>
      </c>
      <c r="F52" s="17">
        <v>50</v>
      </c>
      <c r="G52" s="33" t="s">
        <v>30</v>
      </c>
      <c r="H52" s="75">
        <v>0.00587962962962963</v>
      </c>
      <c r="I52" s="108">
        <v>53</v>
      </c>
      <c r="J52" s="59">
        <f t="shared" si="5"/>
        <v>0.00587962962962963</v>
      </c>
      <c r="K52" s="36"/>
    </row>
    <row r="53" spans="1:11" s="2" customFormat="1" ht="12.75" customHeight="1">
      <c r="A53" s="17">
        <v>10</v>
      </c>
      <c r="B53" s="37" t="s">
        <v>47</v>
      </c>
      <c r="C53" s="75">
        <f t="shared" si="4"/>
        <v>0.006076388888888889</v>
      </c>
      <c r="D53" s="15">
        <f t="shared" si="2"/>
        <v>48</v>
      </c>
      <c r="E53" s="22">
        <v>7</v>
      </c>
      <c r="F53" s="17">
        <v>51</v>
      </c>
      <c r="G53" s="33" t="s">
        <v>87</v>
      </c>
      <c r="H53" s="75">
        <v>0.005902777777777778</v>
      </c>
      <c r="I53" s="108">
        <v>52</v>
      </c>
      <c r="J53" s="59">
        <f t="shared" si="5"/>
        <v>0.005902777777777778</v>
      </c>
      <c r="K53" s="36"/>
    </row>
    <row r="54" spans="1:11" s="2" customFormat="1" ht="12.75" customHeight="1">
      <c r="A54" s="10">
        <v>11</v>
      </c>
      <c r="B54" s="42" t="s">
        <v>56</v>
      </c>
      <c r="C54" s="79">
        <f t="shared" si="4"/>
        <v>0.006296296296296296</v>
      </c>
      <c r="D54" s="88">
        <f t="shared" si="2"/>
        <v>46</v>
      </c>
      <c r="E54" s="22">
        <v>7</v>
      </c>
      <c r="F54" s="17">
        <v>52</v>
      </c>
      <c r="G54" s="37" t="s">
        <v>77</v>
      </c>
      <c r="H54" s="75">
        <v>0.005914351851851852</v>
      </c>
      <c r="I54" s="108">
        <v>51</v>
      </c>
      <c r="J54" s="59">
        <f t="shared" si="5"/>
        <v>0.005914351851851852</v>
      </c>
      <c r="K54" s="36"/>
    </row>
    <row r="55" spans="1:11" s="2" customFormat="1" ht="12.75" customHeight="1">
      <c r="A55" s="16">
        <v>1</v>
      </c>
      <c r="B55" s="62" t="s">
        <v>181</v>
      </c>
      <c r="C55" s="74">
        <f t="shared" si="4"/>
        <v>0.00542824074074074</v>
      </c>
      <c r="D55" s="18">
        <f t="shared" si="2"/>
        <v>59</v>
      </c>
      <c r="E55" s="90">
        <v>8</v>
      </c>
      <c r="F55" s="17">
        <v>53</v>
      </c>
      <c r="G55" s="33" t="s">
        <v>55</v>
      </c>
      <c r="H55" s="75">
        <v>0.005960648148148149</v>
      </c>
      <c r="I55" s="108">
        <v>50</v>
      </c>
      <c r="J55" s="59">
        <f t="shared" si="5"/>
        <v>0.005960648148148149</v>
      </c>
      <c r="K55" s="36"/>
    </row>
    <row r="56" spans="1:11" s="2" customFormat="1" ht="12.75" customHeight="1">
      <c r="A56" s="17">
        <v>2</v>
      </c>
      <c r="B56" s="33" t="s">
        <v>75</v>
      </c>
      <c r="C56" s="75">
        <f t="shared" si="4"/>
        <v>0.00556712962962963</v>
      </c>
      <c r="D56" s="15">
        <f t="shared" si="2"/>
        <v>57</v>
      </c>
      <c r="E56" s="22">
        <v>8</v>
      </c>
      <c r="F56" s="17">
        <v>54</v>
      </c>
      <c r="G56" s="37" t="s">
        <v>73</v>
      </c>
      <c r="H56" s="75">
        <v>0.0060416666666666665</v>
      </c>
      <c r="I56" s="108">
        <v>49</v>
      </c>
      <c r="J56" s="59">
        <f t="shared" si="5"/>
        <v>0.0060416666666666665</v>
      </c>
      <c r="K56" s="36"/>
    </row>
    <row r="57" spans="1:11" s="2" customFormat="1" ht="12.75" customHeight="1">
      <c r="A57" s="17">
        <v>3</v>
      </c>
      <c r="B57" s="33" t="s">
        <v>188</v>
      </c>
      <c r="C57" s="75">
        <f t="shared" si="4"/>
        <v>0.0062499999999999995</v>
      </c>
      <c r="D57" s="15">
        <f t="shared" si="2"/>
        <v>47</v>
      </c>
      <c r="E57" s="22">
        <v>8</v>
      </c>
      <c r="F57" s="17">
        <v>55</v>
      </c>
      <c r="G57" s="37" t="s">
        <v>47</v>
      </c>
      <c r="H57" s="75">
        <v>0.006076388888888889</v>
      </c>
      <c r="I57" s="108">
        <v>48</v>
      </c>
      <c r="J57" s="59">
        <f t="shared" si="5"/>
        <v>0.006076388888888889</v>
      </c>
      <c r="K57" s="36"/>
    </row>
    <row r="58" spans="1:11" s="2" customFormat="1" ht="12.75" customHeight="1">
      <c r="A58" s="17">
        <v>4</v>
      </c>
      <c r="B58" s="37" t="s">
        <v>57</v>
      </c>
      <c r="C58" s="75">
        <f t="shared" si="4"/>
        <v>0.006481481481481481</v>
      </c>
      <c r="D58" s="15">
        <f t="shared" si="2"/>
        <v>45</v>
      </c>
      <c r="E58" s="22">
        <v>8</v>
      </c>
      <c r="F58" s="17">
        <v>56</v>
      </c>
      <c r="G58" s="33" t="s">
        <v>188</v>
      </c>
      <c r="H58" s="75">
        <v>0.0062499999999999995</v>
      </c>
      <c r="I58" s="108">
        <v>47</v>
      </c>
      <c r="J58" s="59">
        <f t="shared" si="5"/>
        <v>0.0062499999999999995</v>
      </c>
      <c r="K58" s="36"/>
    </row>
    <row r="59" spans="1:11" s="2" customFormat="1" ht="12.75" customHeight="1">
      <c r="A59" s="17">
        <v>5</v>
      </c>
      <c r="B59" s="33" t="s">
        <v>177</v>
      </c>
      <c r="C59" s="75">
        <f t="shared" si="4"/>
        <v>0.006712962962962962</v>
      </c>
      <c r="D59" s="15">
        <f t="shared" si="2"/>
        <v>44</v>
      </c>
      <c r="E59" s="22">
        <v>8</v>
      </c>
      <c r="F59" s="17">
        <v>57</v>
      </c>
      <c r="G59" s="33" t="s">
        <v>56</v>
      </c>
      <c r="H59" s="75">
        <v>0.006296296296296296</v>
      </c>
      <c r="I59" s="108">
        <v>46</v>
      </c>
      <c r="J59" s="59">
        <f t="shared" si="5"/>
        <v>0.006296296296296296</v>
      </c>
      <c r="K59" s="36"/>
    </row>
    <row r="60" spans="1:11" s="2" customFormat="1" ht="12.75" customHeight="1">
      <c r="A60" s="17">
        <v>6</v>
      </c>
      <c r="B60" s="37" t="s">
        <v>38</v>
      </c>
      <c r="C60" s="75">
        <f t="shared" si="4"/>
        <v>0.007604166666666666</v>
      </c>
      <c r="D60" s="15">
        <f t="shared" si="2"/>
        <v>43</v>
      </c>
      <c r="E60" s="22">
        <v>8</v>
      </c>
      <c r="F60" s="17">
        <v>58</v>
      </c>
      <c r="G60" s="37" t="s">
        <v>57</v>
      </c>
      <c r="H60" s="75">
        <v>0.006481481481481481</v>
      </c>
      <c r="I60" s="108">
        <v>45</v>
      </c>
      <c r="J60" s="59">
        <f t="shared" si="5"/>
        <v>0.006481481481481481</v>
      </c>
      <c r="K60" s="36"/>
    </row>
    <row r="61" spans="1:11" s="2" customFormat="1" ht="12.75" customHeight="1">
      <c r="A61" s="17">
        <v>7</v>
      </c>
      <c r="B61" s="33" t="s">
        <v>74</v>
      </c>
      <c r="C61" s="75">
        <f t="shared" si="4"/>
        <v>0.007685185185185185</v>
      </c>
      <c r="D61" s="15">
        <f t="shared" si="2"/>
        <v>42</v>
      </c>
      <c r="E61" s="22">
        <v>8</v>
      </c>
      <c r="F61" s="17">
        <v>59</v>
      </c>
      <c r="G61" s="33" t="s">
        <v>177</v>
      </c>
      <c r="H61" s="75">
        <v>0.006712962962962962</v>
      </c>
      <c r="I61" s="108">
        <v>44</v>
      </c>
      <c r="J61" s="59">
        <f t="shared" si="5"/>
        <v>0.006712962962962962</v>
      </c>
      <c r="K61" s="36"/>
    </row>
    <row r="62" spans="1:11" s="2" customFormat="1" ht="12.75" customHeight="1">
      <c r="A62" s="10">
        <v>8</v>
      </c>
      <c r="B62" s="42" t="s">
        <v>250</v>
      </c>
      <c r="C62" s="79">
        <f t="shared" si="4"/>
        <v>0.009340277777777777</v>
      </c>
      <c r="D62" s="88">
        <f t="shared" si="2"/>
        <v>41</v>
      </c>
      <c r="E62" s="22">
        <v>8</v>
      </c>
      <c r="F62" s="17">
        <v>60</v>
      </c>
      <c r="G62" s="37" t="s">
        <v>38</v>
      </c>
      <c r="H62" s="75">
        <v>0.007604166666666666</v>
      </c>
      <c r="I62" s="108">
        <v>43</v>
      </c>
      <c r="J62" s="59">
        <f t="shared" si="5"/>
        <v>0.007604166666666666</v>
      </c>
      <c r="K62" s="36"/>
    </row>
    <row r="63" spans="1:11" s="2" customFormat="1" ht="12.75" customHeight="1">
      <c r="A63" s="71"/>
      <c r="B63" s="80"/>
      <c r="C63" s="190"/>
      <c r="D63" s="191"/>
      <c r="E63" s="192"/>
      <c r="F63" s="17">
        <v>61</v>
      </c>
      <c r="G63" s="33" t="s">
        <v>74</v>
      </c>
      <c r="H63" s="75">
        <v>0.007685185185185185</v>
      </c>
      <c r="I63" s="108">
        <v>42</v>
      </c>
      <c r="J63" s="59">
        <f t="shared" si="5"/>
        <v>0.007685185185185185</v>
      </c>
      <c r="K63" s="36"/>
    </row>
    <row r="64" spans="6:11" s="2" customFormat="1" ht="12.75" customHeight="1">
      <c r="F64" s="10">
        <v>62</v>
      </c>
      <c r="G64" s="42" t="s">
        <v>250</v>
      </c>
      <c r="H64" s="79">
        <v>0.009340277777777777</v>
      </c>
      <c r="I64" s="109">
        <v>41</v>
      </c>
      <c r="J64" s="61">
        <f t="shared" si="5"/>
        <v>0.009340277777777777</v>
      </c>
      <c r="K64" s="36"/>
    </row>
    <row r="65" spans="2:11" s="2" customFormat="1" ht="12.75" customHeight="1">
      <c r="B65" s="1"/>
      <c r="C65" s="27"/>
      <c r="E65" s="1"/>
      <c r="F65" s="1"/>
      <c r="G65" s="1"/>
      <c r="H65" s="1"/>
      <c r="J65" s="56"/>
      <c r="K65" s="36"/>
    </row>
    <row r="66" spans="2:11" s="2" customFormat="1" ht="10.5" customHeight="1">
      <c r="B66" s="1"/>
      <c r="C66" s="27"/>
      <c r="E66" s="1"/>
      <c r="F66" s="1"/>
      <c r="G66" s="1"/>
      <c r="H66" s="1"/>
      <c r="J66" s="56"/>
      <c r="K66" s="36"/>
    </row>
    <row r="67" spans="2:11" s="2" customFormat="1" ht="10.5" customHeight="1">
      <c r="B67" s="1"/>
      <c r="C67" s="27"/>
      <c r="E67" s="1"/>
      <c r="F67" s="1"/>
      <c r="G67" s="1"/>
      <c r="H67" s="1"/>
      <c r="J67" s="56"/>
      <c r="K67" s="36"/>
    </row>
    <row r="68" spans="2:11" s="2" customFormat="1" ht="10.5" customHeight="1">
      <c r="B68" s="1"/>
      <c r="C68" s="27"/>
      <c r="E68" s="1"/>
      <c r="F68" s="1"/>
      <c r="G68" s="1"/>
      <c r="H68" s="1"/>
      <c r="J68" s="56"/>
      <c r="K68" s="36"/>
    </row>
    <row r="69" spans="2:11" s="2" customFormat="1" ht="10.5" customHeight="1">
      <c r="B69" s="1"/>
      <c r="C69" s="27"/>
      <c r="E69" s="1"/>
      <c r="F69" s="1"/>
      <c r="G69" s="1"/>
      <c r="H69" s="1"/>
      <c r="J69" s="56"/>
      <c r="K69" s="36"/>
    </row>
    <row r="70" spans="2:11" s="2" customFormat="1" ht="10.5" customHeight="1">
      <c r="B70" s="1"/>
      <c r="C70" s="27"/>
      <c r="E70" s="1"/>
      <c r="F70" s="1"/>
      <c r="G70" s="1"/>
      <c r="H70" s="1"/>
      <c r="J70" s="56"/>
      <c r="K70" s="36"/>
    </row>
    <row r="71" spans="2:11" s="2" customFormat="1" ht="10.5" customHeight="1">
      <c r="B71" s="1"/>
      <c r="C71" s="27"/>
      <c r="E71" s="1"/>
      <c r="F71" s="1"/>
      <c r="G71" s="1"/>
      <c r="H71" s="1"/>
      <c r="J71" s="56"/>
      <c r="K71" s="36"/>
    </row>
    <row r="72" spans="2:11" s="2" customFormat="1" ht="10.5" customHeight="1">
      <c r="B72" s="1"/>
      <c r="C72" s="27"/>
      <c r="E72" s="1"/>
      <c r="F72" s="1"/>
      <c r="G72" s="1"/>
      <c r="H72" s="1"/>
      <c r="J72" s="56"/>
      <c r="K72" s="36"/>
    </row>
    <row r="73" spans="2:11" s="2" customFormat="1" ht="10.5" customHeight="1">
      <c r="B73" s="1"/>
      <c r="C73" s="27"/>
      <c r="E73" s="1"/>
      <c r="F73" s="1"/>
      <c r="G73" s="1"/>
      <c r="H73" s="1"/>
      <c r="J73" s="56"/>
      <c r="K73" s="36"/>
    </row>
    <row r="74" spans="2:11" s="2" customFormat="1" ht="10.5" customHeight="1">
      <c r="B74" s="1"/>
      <c r="C74" s="27"/>
      <c r="E74" s="1"/>
      <c r="F74" s="1"/>
      <c r="G74" s="1"/>
      <c r="H74" s="1"/>
      <c r="J74" s="56"/>
      <c r="K74" s="36"/>
    </row>
    <row r="75" spans="2:11" s="2" customFormat="1" ht="10.5" customHeight="1">
      <c r="B75" s="1"/>
      <c r="C75" s="27"/>
      <c r="E75" s="1"/>
      <c r="F75" s="1"/>
      <c r="G75" s="1"/>
      <c r="H75" s="1"/>
      <c r="J75" s="56"/>
      <c r="K75" s="36"/>
    </row>
    <row r="76" spans="2:11" s="2" customFormat="1" ht="10.5" customHeight="1">
      <c r="B76" s="1"/>
      <c r="C76" s="27"/>
      <c r="E76" s="1"/>
      <c r="F76" s="1"/>
      <c r="G76" s="1"/>
      <c r="H76" s="1"/>
      <c r="J76" s="56"/>
      <c r="K76" s="36"/>
    </row>
    <row r="77" spans="2:11" s="2" customFormat="1" ht="10.5" customHeight="1">
      <c r="B77" s="1"/>
      <c r="C77" s="27"/>
      <c r="E77" s="1"/>
      <c r="F77" s="1"/>
      <c r="G77" s="1"/>
      <c r="H77" s="1"/>
      <c r="J77" s="56"/>
      <c r="K77" s="36"/>
    </row>
    <row r="78" spans="2:11" s="2" customFormat="1" ht="10.5" customHeight="1">
      <c r="B78" s="1"/>
      <c r="C78" s="27"/>
      <c r="E78" s="1"/>
      <c r="F78" s="1"/>
      <c r="G78" s="1"/>
      <c r="H78" s="1"/>
      <c r="J78" s="56"/>
      <c r="K78" s="36"/>
    </row>
    <row r="79" spans="2:11" s="2" customFormat="1" ht="10.5" customHeight="1">
      <c r="B79" s="1"/>
      <c r="C79" s="27"/>
      <c r="E79" s="1"/>
      <c r="F79" s="1"/>
      <c r="G79" s="1"/>
      <c r="H79" s="1"/>
      <c r="J79" s="56"/>
      <c r="K79" s="36"/>
    </row>
    <row r="80" spans="2:11" s="2" customFormat="1" ht="10.5" customHeight="1">
      <c r="B80" s="1"/>
      <c r="C80" s="27"/>
      <c r="E80" s="1"/>
      <c r="F80" s="1"/>
      <c r="G80" s="1"/>
      <c r="H80" s="1"/>
      <c r="J80" s="56"/>
      <c r="K80" s="36"/>
    </row>
    <row r="81" spans="2:11" s="2" customFormat="1" ht="10.5" customHeight="1">
      <c r="B81" s="1"/>
      <c r="C81" s="27"/>
      <c r="E81" s="1"/>
      <c r="F81" s="1"/>
      <c r="G81" s="1"/>
      <c r="H81" s="1"/>
      <c r="J81" s="56"/>
      <c r="K81" s="36"/>
    </row>
    <row r="82" spans="2:11" s="2" customFormat="1" ht="10.5" customHeight="1">
      <c r="B82" s="1"/>
      <c r="C82" s="27"/>
      <c r="E82" s="1"/>
      <c r="F82" s="1"/>
      <c r="G82" s="1"/>
      <c r="H82" s="1"/>
      <c r="J82" s="56"/>
      <c r="K82" s="36"/>
    </row>
    <row r="83" spans="2:11" s="2" customFormat="1" ht="10.5" customHeight="1">
      <c r="B83" s="1"/>
      <c r="C83" s="27"/>
      <c r="E83" s="1"/>
      <c r="F83" s="1"/>
      <c r="G83" s="1"/>
      <c r="H83" s="1"/>
      <c r="J83" s="56"/>
      <c r="K83" s="36"/>
    </row>
    <row r="84" spans="2:11" s="2" customFormat="1" ht="10.5" customHeight="1">
      <c r="B84" s="1"/>
      <c r="C84" s="27"/>
      <c r="E84" s="1"/>
      <c r="F84" s="1"/>
      <c r="G84" s="1"/>
      <c r="H84" s="1"/>
      <c r="J84" s="56"/>
      <c r="K84" s="36"/>
    </row>
    <row r="85" spans="2:11" s="2" customFormat="1" ht="10.5" customHeight="1">
      <c r="B85" s="1"/>
      <c r="C85" s="27"/>
      <c r="E85" s="1"/>
      <c r="F85" s="1"/>
      <c r="G85" s="1"/>
      <c r="H85" s="1"/>
      <c r="J85" s="56"/>
      <c r="K85" s="36"/>
    </row>
    <row r="86" spans="2:11" s="2" customFormat="1" ht="10.5" customHeight="1">
      <c r="B86" s="1"/>
      <c r="C86" s="27"/>
      <c r="E86" s="1"/>
      <c r="F86" s="1"/>
      <c r="G86" s="1"/>
      <c r="H86" s="1"/>
      <c r="J86" s="56"/>
      <c r="K86" s="36"/>
    </row>
    <row r="87" spans="2:11" s="2" customFormat="1" ht="10.5" customHeight="1">
      <c r="B87" s="1"/>
      <c r="C87" s="27"/>
      <c r="E87" s="1"/>
      <c r="F87" s="1"/>
      <c r="G87" s="1"/>
      <c r="H87" s="1"/>
      <c r="J87" s="56"/>
      <c r="K87" s="36"/>
    </row>
    <row r="88" spans="2:11" s="2" customFormat="1" ht="10.5" customHeight="1">
      <c r="B88" s="1"/>
      <c r="C88" s="27"/>
      <c r="E88" s="1"/>
      <c r="F88" s="1"/>
      <c r="G88" s="1"/>
      <c r="H88" s="1"/>
      <c r="J88" s="56"/>
      <c r="K88" s="36"/>
    </row>
    <row r="89" spans="2:11" s="2" customFormat="1" ht="10.5" customHeight="1">
      <c r="B89" s="1"/>
      <c r="C89" s="27"/>
      <c r="E89" s="1"/>
      <c r="F89" s="1"/>
      <c r="G89" s="1"/>
      <c r="H89" s="1"/>
      <c r="J89" s="56"/>
      <c r="K89" s="36"/>
    </row>
    <row r="90" spans="2:11" s="2" customFormat="1" ht="10.5" customHeight="1">
      <c r="B90" s="1"/>
      <c r="C90" s="27"/>
      <c r="E90" s="1"/>
      <c r="F90" s="1"/>
      <c r="G90" s="1"/>
      <c r="H90" s="1"/>
      <c r="J90" s="56"/>
      <c r="K90" s="36"/>
    </row>
    <row r="91" spans="2:11" s="2" customFormat="1" ht="10.5" customHeight="1">
      <c r="B91" s="1"/>
      <c r="C91" s="27"/>
      <c r="E91" s="1"/>
      <c r="F91" s="1"/>
      <c r="G91" s="1"/>
      <c r="H91" s="1"/>
      <c r="J91" s="56"/>
      <c r="K91" s="36"/>
    </row>
    <row r="92" spans="2:11" s="2" customFormat="1" ht="10.5" customHeight="1">
      <c r="B92" s="1"/>
      <c r="C92" s="27"/>
      <c r="E92" s="1"/>
      <c r="F92" s="1"/>
      <c r="G92" s="1"/>
      <c r="H92" s="1"/>
      <c r="J92" s="56"/>
      <c r="K92" s="36"/>
    </row>
    <row r="93" spans="2:11" s="2" customFormat="1" ht="10.5" customHeight="1">
      <c r="B93" s="1"/>
      <c r="C93" s="27"/>
      <c r="E93" s="1"/>
      <c r="F93" s="1"/>
      <c r="G93" s="1"/>
      <c r="H93" s="1"/>
      <c r="J93" s="56"/>
      <c r="K93" s="36"/>
    </row>
    <row r="94" spans="2:11" s="2" customFormat="1" ht="10.5" customHeight="1">
      <c r="B94" s="1"/>
      <c r="C94" s="27"/>
      <c r="E94" s="1"/>
      <c r="F94" s="1"/>
      <c r="G94" s="1"/>
      <c r="H94" s="1"/>
      <c r="J94" s="56"/>
      <c r="K94" s="36"/>
    </row>
    <row r="95" spans="2:11" s="2" customFormat="1" ht="10.5" customHeight="1">
      <c r="B95" s="1"/>
      <c r="C95" s="27"/>
      <c r="E95" s="1"/>
      <c r="F95" s="1"/>
      <c r="G95" s="1"/>
      <c r="H95" s="1"/>
      <c r="J95" s="56"/>
      <c r="K95" s="36"/>
    </row>
    <row r="96" spans="2:11" s="2" customFormat="1" ht="10.5" customHeight="1">
      <c r="B96" s="1"/>
      <c r="C96" s="27"/>
      <c r="E96" s="1"/>
      <c r="F96" s="1"/>
      <c r="G96" s="1"/>
      <c r="H96" s="1"/>
      <c r="J96" s="56"/>
      <c r="K96" s="36"/>
    </row>
    <row r="97" spans="2:11" s="2" customFormat="1" ht="10.5" customHeight="1">
      <c r="B97" s="1"/>
      <c r="C97" s="27"/>
      <c r="E97" s="1"/>
      <c r="F97" s="1"/>
      <c r="G97" s="1"/>
      <c r="H97" s="1"/>
      <c r="J97" s="56"/>
      <c r="K97" s="36"/>
    </row>
    <row r="98" spans="2:11" s="2" customFormat="1" ht="10.5" customHeight="1">
      <c r="B98" s="1"/>
      <c r="C98" s="27"/>
      <c r="E98" s="1"/>
      <c r="F98" s="1"/>
      <c r="G98" s="1"/>
      <c r="H98" s="1"/>
      <c r="J98" s="56"/>
      <c r="K98" s="36"/>
    </row>
    <row r="99" spans="2:11" s="2" customFormat="1" ht="10.5" customHeight="1">
      <c r="B99" s="1"/>
      <c r="C99" s="27"/>
      <c r="E99" s="1"/>
      <c r="F99" s="1"/>
      <c r="G99" s="1"/>
      <c r="H99" s="1"/>
      <c r="J99" s="56"/>
      <c r="K99" s="36"/>
    </row>
    <row r="100" spans="2:11" s="2" customFormat="1" ht="10.5" customHeight="1">
      <c r="B100" s="1"/>
      <c r="C100" s="27"/>
      <c r="E100" s="1"/>
      <c r="F100" s="1"/>
      <c r="G100" s="1"/>
      <c r="H100" s="1"/>
      <c r="J100" s="56"/>
      <c r="K100" s="36"/>
    </row>
    <row r="101" spans="2:11" s="2" customFormat="1" ht="10.5" customHeight="1">
      <c r="B101" s="1"/>
      <c r="C101" s="27"/>
      <c r="E101" s="1"/>
      <c r="F101" s="1"/>
      <c r="G101" s="1"/>
      <c r="H101" s="1"/>
      <c r="J101" s="56"/>
      <c r="K101" s="36"/>
    </row>
    <row r="102" spans="2:11" s="2" customFormat="1" ht="10.5" customHeight="1">
      <c r="B102" s="1"/>
      <c r="C102" s="27"/>
      <c r="E102" s="1"/>
      <c r="F102" s="1"/>
      <c r="G102" s="1"/>
      <c r="H102" s="1"/>
      <c r="J102" s="56"/>
      <c r="K102" s="36"/>
    </row>
    <row r="103" spans="2:11" s="2" customFormat="1" ht="10.5" customHeight="1">
      <c r="B103" s="1"/>
      <c r="C103" s="27"/>
      <c r="E103" s="1"/>
      <c r="F103" s="1"/>
      <c r="G103" s="1"/>
      <c r="H103" s="1"/>
      <c r="J103" s="56"/>
      <c r="K103" s="36"/>
    </row>
    <row r="104" spans="2:11" s="2" customFormat="1" ht="10.5" customHeight="1">
      <c r="B104" s="1"/>
      <c r="C104" s="27"/>
      <c r="E104" s="1"/>
      <c r="F104" s="1"/>
      <c r="G104" s="1"/>
      <c r="H104" s="1"/>
      <c r="J104" s="56"/>
      <c r="K104" s="36"/>
    </row>
    <row r="105" spans="2:11" s="2" customFormat="1" ht="10.5" customHeight="1">
      <c r="B105" s="1"/>
      <c r="C105" s="27"/>
      <c r="E105" s="1"/>
      <c r="F105" s="1"/>
      <c r="G105" s="1"/>
      <c r="H105" s="1"/>
      <c r="J105" s="56"/>
      <c r="K105" s="36"/>
    </row>
    <row r="106" spans="2:11" s="2" customFormat="1" ht="10.5" customHeight="1">
      <c r="B106" s="1"/>
      <c r="C106" s="27"/>
      <c r="E106" s="1"/>
      <c r="F106" s="1"/>
      <c r="G106" s="1"/>
      <c r="H106" s="1"/>
      <c r="J106" s="56"/>
      <c r="K106" s="36"/>
    </row>
    <row r="107" spans="2:11" s="2" customFormat="1" ht="10.5" customHeight="1">
      <c r="B107" s="1"/>
      <c r="C107" s="27"/>
      <c r="E107" s="1"/>
      <c r="F107" s="1"/>
      <c r="G107" s="1"/>
      <c r="H107" s="1"/>
      <c r="J107" s="56"/>
      <c r="K107" s="36"/>
    </row>
    <row r="108" spans="2:11" s="2" customFormat="1" ht="10.5" customHeight="1">
      <c r="B108" s="1"/>
      <c r="C108" s="27"/>
      <c r="E108" s="1"/>
      <c r="F108" s="1"/>
      <c r="G108" s="1"/>
      <c r="H108" s="1"/>
      <c r="J108" s="56"/>
      <c r="K108" s="36"/>
    </row>
    <row r="109" spans="2:11" s="2" customFormat="1" ht="10.5" customHeight="1">
      <c r="B109" s="1"/>
      <c r="C109" s="27"/>
      <c r="E109" s="1"/>
      <c r="F109" s="1"/>
      <c r="G109" s="1"/>
      <c r="H109" s="1"/>
      <c r="J109" s="56"/>
      <c r="K109" s="36"/>
    </row>
    <row r="110" spans="2:11" s="2" customFormat="1" ht="10.5" customHeight="1">
      <c r="B110" s="1"/>
      <c r="C110" s="27"/>
      <c r="E110" s="1"/>
      <c r="F110" s="1"/>
      <c r="G110" s="1"/>
      <c r="H110" s="1"/>
      <c r="J110" s="56"/>
      <c r="K110" s="36"/>
    </row>
    <row r="111" spans="2:11" s="2" customFormat="1" ht="10.5" customHeight="1">
      <c r="B111" s="1"/>
      <c r="C111" s="27"/>
      <c r="E111" s="1"/>
      <c r="F111" s="1"/>
      <c r="G111" s="1"/>
      <c r="H111" s="1"/>
      <c r="J111" s="56"/>
      <c r="K111" s="36"/>
    </row>
    <row r="112" spans="2:11" s="2" customFormat="1" ht="10.5" customHeight="1">
      <c r="B112" s="1"/>
      <c r="C112" s="27"/>
      <c r="E112" s="1"/>
      <c r="F112" s="1"/>
      <c r="G112" s="1"/>
      <c r="H112" s="1"/>
      <c r="J112" s="56"/>
      <c r="K112" s="36"/>
    </row>
    <row r="113" spans="2:11" s="2" customFormat="1" ht="10.5" customHeight="1">
      <c r="B113" s="1"/>
      <c r="C113" s="27"/>
      <c r="E113" s="1"/>
      <c r="F113" s="1"/>
      <c r="G113" s="1"/>
      <c r="H113" s="1"/>
      <c r="J113" s="56"/>
      <c r="K113" s="36"/>
    </row>
    <row r="114" spans="2:11" s="2" customFormat="1" ht="10.5" customHeight="1">
      <c r="B114" s="1"/>
      <c r="C114" s="27"/>
      <c r="E114" s="1"/>
      <c r="F114" s="1"/>
      <c r="G114" s="1"/>
      <c r="H114" s="1"/>
      <c r="J114" s="56"/>
      <c r="K114" s="36"/>
    </row>
    <row r="115" spans="2:11" s="2" customFormat="1" ht="10.5" customHeight="1">
      <c r="B115" s="1"/>
      <c r="C115" s="27"/>
      <c r="E115" s="1"/>
      <c r="F115" s="1"/>
      <c r="G115" s="1"/>
      <c r="H115" s="1"/>
      <c r="J115" s="56"/>
      <c r="K115" s="36"/>
    </row>
    <row r="116" spans="2:11" s="2" customFormat="1" ht="10.5" customHeight="1">
      <c r="B116" s="1"/>
      <c r="C116" s="27"/>
      <c r="E116" s="1"/>
      <c r="F116" s="1"/>
      <c r="G116" s="1"/>
      <c r="H116" s="1"/>
      <c r="J116" s="56"/>
      <c r="K116" s="36"/>
    </row>
    <row r="117" spans="2:11" s="2" customFormat="1" ht="10.5" customHeight="1">
      <c r="B117" s="1"/>
      <c r="C117" s="27"/>
      <c r="E117" s="1"/>
      <c r="F117" s="1"/>
      <c r="G117" s="1"/>
      <c r="H117" s="1"/>
      <c r="J117" s="56"/>
      <c r="K117" s="36"/>
    </row>
    <row r="118" spans="2:11" s="2" customFormat="1" ht="10.5" customHeight="1">
      <c r="B118" s="1"/>
      <c r="C118" s="27"/>
      <c r="E118" s="1"/>
      <c r="F118" s="1"/>
      <c r="G118" s="1"/>
      <c r="H118" s="1"/>
      <c r="J118" s="56"/>
      <c r="K118" s="36"/>
    </row>
    <row r="119" spans="2:11" s="2" customFormat="1" ht="10.5" customHeight="1">
      <c r="B119" s="1"/>
      <c r="C119" s="27"/>
      <c r="E119" s="1"/>
      <c r="F119" s="1"/>
      <c r="G119" s="1"/>
      <c r="H119" s="1"/>
      <c r="J119" s="56"/>
      <c r="K119" s="36"/>
    </row>
    <row r="120" spans="2:11" s="2" customFormat="1" ht="10.5" customHeight="1">
      <c r="B120" s="1"/>
      <c r="C120" s="27"/>
      <c r="E120" s="1"/>
      <c r="F120" s="1"/>
      <c r="G120" s="1"/>
      <c r="H120" s="1"/>
      <c r="J120" s="56"/>
      <c r="K120" s="36"/>
    </row>
    <row r="121" spans="2:11" s="2" customFormat="1" ht="10.5" customHeight="1">
      <c r="B121" s="1"/>
      <c r="C121" s="27"/>
      <c r="E121" s="1"/>
      <c r="F121" s="1"/>
      <c r="G121" s="1"/>
      <c r="H121" s="1"/>
      <c r="J121" s="56"/>
      <c r="K121" s="36"/>
    </row>
    <row r="122" spans="2:11" s="2" customFormat="1" ht="10.5" customHeight="1">
      <c r="B122" s="1"/>
      <c r="C122" s="27"/>
      <c r="E122" s="1"/>
      <c r="F122" s="1"/>
      <c r="G122" s="1"/>
      <c r="H122" s="1"/>
      <c r="J122" s="56"/>
      <c r="K122" s="36"/>
    </row>
    <row r="123" spans="2:11" s="2" customFormat="1" ht="10.5" customHeight="1">
      <c r="B123" s="1"/>
      <c r="C123" s="27"/>
      <c r="E123" s="1"/>
      <c r="F123" s="1"/>
      <c r="G123" s="1"/>
      <c r="H123" s="1"/>
      <c r="J123" s="56"/>
      <c r="K123" s="36"/>
    </row>
    <row r="124" spans="2:11" s="2" customFormat="1" ht="10.5" customHeight="1">
      <c r="B124" s="1"/>
      <c r="C124" s="27"/>
      <c r="E124" s="1"/>
      <c r="F124" s="1"/>
      <c r="G124" s="1"/>
      <c r="H124" s="1"/>
      <c r="J124" s="56"/>
      <c r="K124" s="36"/>
    </row>
    <row r="125" spans="2:11" s="2" customFormat="1" ht="10.5" customHeight="1">
      <c r="B125" s="1"/>
      <c r="C125" s="27"/>
      <c r="E125" s="1"/>
      <c r="F125" s="1"/>
      <c r="G125" s="1"/>
      <c r="H125" s="1"/>
      <c r="J125" s="56"/>
      <c r="K125" s="36"/>
    </row>
    <row r="126" spans="2:11" s="2" customFormat="1" ht="10.5" customHeight="1">
      <c r="B126" s="1"/>
      <c r="C126" s="27"/>
      <c r="E126" s="1"/>
      <c r="F126" s="1"/>
      <c r="G126" s="1"/>
      <c r="H126" s="1"/>
      <c r="J126" s="56"/>
      <c r="K126" s="36"/>
    </row>
    <row r="127" spans="2:11" s="2" customFormat="1" ht="10.5" customHeight="1">
      <c r="B127" s="1"/>
      <c r="C127" s="27"/>
      <c r="E127" s="1"/>
      <c r="F127" s="1"/>
      <c r="G127" s="1"/>
      <c r="H127" s="1"/>
      <c r="J127" s="56"/>
      <c r="K127" s="36"/>
    </row>
    <row r="128" spans="2:11" s="2" customFormat="1" ht="10.5" customHeight="1">
      <c r="B128" s="1"/>
      <c r="C128" s="27"/>
      <c r="E128" s="1"/>
      <c r="F128" s="1"/>
      <c r="G128" s="1"/>
      <c r="H128" s="1"/>
      <c r="J128" s="56"/>
      <c r="K128" s="36"/>
    </row>
    <row r="129" spans="2:11" s="2" customFormat="1" ht="10.5" customHeight="1">
      <c r="B129" s="1"/>
      <c r="C129" s="27"/>
      <c r="E129" s="1"/>
      <c r="F129" s="1"/>
      <c r="G129" s="1"/>
      <c r="H129" s="1"/>
      <c r="J129" s="56"/>
      <c r="K129" s="36"/>
    </row>
    <row r="130" spans="2:11" s="2" customFormat="1" ht="10.5" customHeight="1">
      <c r="B130" s="1"/>
      <c r="C130" s="27"/>
      <c r="E130" s="1"/>
      <c r="F130" s="1"/>
      <c r="G130" s="1"/>
      <c r="H130" s="1"/>
      <c r="J130" s="56"/>
      <c r="K130" s="36"/>
    </row>
    <row r="131" spans="2:11" s="2" customFormat="1" ht="10.5" customHeight="1">
      <c r="B131" s="1"/>
      <c r="C131" s="27"/>
      <c r="E131" s="1"/>
      <c r="F131" s="1"/>
      <c r="G131" s="1"/>
      <c r="H131" s="1"/>
      <c r="J131" s="56"/>
      <c r="K131" s="36"/>
    </row>
    <row r="132" spans="2:11" s="2" customFormat="1" ht="10.5" customHeight="1">
      <c r="B132" s="1"/>
      <c r="C132" s="27"/>
      <c r="E132" s="1"/>
      <c r="F132" s="1"/>
      <c r="G132" s="1"/>
      <c r="H132" s="1"/>
      <c r="J132" s="56"/>
      <c r="K132" s="36"/>
    </row>
    <row r="133" spans="2:11" s="2" customFormat="1" ht="10.5" customHeight="1">
      <c r="B133" s="1"/>
      <c r="C133" s="27"/>
      <c r="E133" s="1"/>
      <c r="F133" s="1"/>
      <c r="G133" s="1"/>
      <c r="H133" s="1"/>
      <c r="J133" s="56"/>
      <c r="K133" s="36"/>
    </row>
    <row r="134" spans="2:11" s="2" customFormat="1" ht="10.5" customHeight="1">
      <c r="B134" s="1"/>
      <c r="C134" s="27"/>
      <c r="E134" s="1"/>
      <c r="F134" s="1"/>
      <c r="G134" s="1"/>
      <c r="H134" s="1"/>
      <c r="J134" s="56"/>
      <c r="K134" s="36"/>
    </row>
    <row r="135" spans="2:11" s="2" customFormat="1" ht="10.5" customHeight="1">
      <c r="B135" s="1"/>
      <c r="C135" s="27"/>
      <c r="E135" s="1"/>
      <c r="F135" s="1"/>
      <c r="G135" s="1"/>
      <c r="H135" s="1"/>
      <c r="J135" s="56"/>
      <c r="K135" s="36"/>
    </row>
    <row r="136" spans="2:11" s="2" customFormat="1" ht="10.5" customHeight="1">
      <c r="B136" s="1"/>
      <c r="C136" s="27"/>
      <c r="E136" s="1"/>
      <c r="F136" s="1"/>
      <c r="G136" s="1"/>
      <c r="H136" s="1"/>
      <c r="J136" s="56"/>
      <c r="K136" s="36"/>
    </row>
    <row r="137" spans="2:11" s="2" customFormat="1" ht="10.5" customHeight="1">
      <c r="B137" s="1"/>
      <c r="C137" s="27"/>
      <c r="E137" s="1"/>
      <c r="F137" s="1"/>
      <c r="G137" s="1"/>
      <c r="H137" s="1"/>
      <c r="J137" s="56"/>
      <c r="K137" s="36"/>
    </row>
    <row r="138" spans="2:11" s="2" customFormat="1" ht="10.5" customHeight="1">
      <c r="B138" s="1"/>
      <c r="C138" s="27"/>
      <c r="E138" s="1"/>
      <c r="F138" s="1"/>
      <c r="G138" s="1"/>
      <c r="H138" s="1"/>
      <c r="J138" s="56"/>
      <c r="K138" s="36"/>
    </row>
  </sheetData>
  <sheetProtection/>
  <mergeCells count="1">
    <mergeCell ref="A1:I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U108"/>
  <sheetViews>
    <sheetView showGridLines="0" showZeros="0" tabSelected="1" zoomScalePageLayoutView="0" workbookViewId="0" topLeftCell="A1">
      <selection activeCell="B65" sqref="B65:N78"/>
    </sheetView>
  </sheetViews>
  <sheetFormatPr defaultColWidth="9.140625" defaultRowHeight="12.75"/>
  <cols>
    <col min="1" max="1" width="6.421875" style="2" bestFit="1" customWidth="1"/>
    <col min="2" max="2" width="19.7109375" style="1" customWidth="1"/>
    <col min="3" max="3" width="6.57421875" style="1" bestFit="1" customWidth="1"/>
    <col min="4" max="4" width="7.140625" style="1" bestFit="1" customWidth="1"/>
    <col min="5" max="5" width="5.00390625" style="2" customWidth="1"/>
    <col min="6" max="6" width="5.8515625" style="2" customWidth="1"/>
    <col min="7" max="10" width="4.00390625" style="2" bestFit="1" customWidth="1"/>
    <col min="11" max="11" width="5.00390625" style="2" customWidth="1"/>
    <col min="12" max="12" width="5.421875" style="2" bestFit="1" customWidth="1"/>
    <col min="13" max="14" width="4.00390625" style="2" bestFit="1" customWidth="1"/>
    <col min="15" max="15" width="6.8515625" style="1" bestFit="1" customWidth="1"/>
    <col min="16" max="16" width="3.57421875" style="2" customWidth="1"/>
    <col min="17" max="17" width="1.7109375" style="0" customWidth="1"/>
    <col min="18" max="18" width="9.00390625" style="1" bestFit="1" customWidth="1"/>
    <col min="19" max="19" width="12.57421875" style="2" bestFit="1" customWidth="1"/>
    <col min="20" max="20" width="15.140625" style="1" bestFit="1" customWidth="1"/>
    <col min="21" max="16384" width="9.140625" style="1" customWidth="1"/>
  </cols>
  <sheetData>
    <row r="1" spans="2:6" ht="16.5" customHeight="1">
      <c r="B1" s="46" t="s">
        <v>4</v>
      </c>
      <c r="F1" s="47" t="s">
        <v>11</v>
      </c>
    </row>
    <row r="2" spans="1:16" s="6" customFormat="1" ht="12.75" thickBot="1">
      <c r="A2" s="124" t="s">
        <v>10</v>
      </c>
      <c r="B2" s="124" t="s">
        <v>9</v>
      </c>
      <c r="C2" s="124" t="s">
        <v>2</v>
      </c>
      <c r="D2" s="124" t="s">
        <v>3</v>
      </c>
      <c r="E2" s="124">
        <v>1</v>
      </c>
      <c r="F2" s="124">
        <v>2</v>
      </c>
      <c r="G2" s="124">
        <v>3</v>
      </c>
      <c r="H2" s="125">
        <v>4</v>
      </c>
      <c r="I2" s="124">
        <v>5</v>
      </c>
      <c r="J2" s="124">
        <v>6</v>
      </c>
      <c r="K2" s="124">
        <v>7</v>
      </c>
      <c r="L2" s="124">
        <v>8</v>
      </c>
      <c r="M2" s="124">
        <v>9</v>
      </c>
      <c r="N2" s="124">
        <v>10</v>
      </c>
      <c r="O2" s="124" t="s">
        <v>8</v>
      </c>
      <c r="P2" s="83"/>
    </row>
    <row r="3" spans="1:20" ht="12.75" customHeight="1">
      <c r="A3" s="118">
        <v>1</v>
      </c>
      <c r="B3" s="110" t="s">
        <v>53</v>
      </c>
      <c r="C3" s="111">
        <f aca="true" t="shared" si="0" ref="C3:C34">COUNTIF(E3:N3,"&gt;0")</f>
        <v>8</v>
      </c>
      <c r="D3" s="111">
        <f>SUM(LARGE(E3:N3,{1,2,3,4,5,6,7}))</f>
        <v>700</v>
      </c>
      <c r="E3" s="112">
        <f>IF(ISERROR(VLOOKUP(B3,'Race 1'!$I$3:$K$61,3,FALSE)),0,VLOOKUP(B3,'Race 1'!$I$3:$K$61,3,FALSE))</f>
        <v>100</v>
      </c>
      <c r="F3" s="112">
        <f>IF(ISERROR(VLOOKUP(B3,'Race 2'!$I$3:$K$64,3,FALSE)),0,VLOOKUP(B3,'Race 2'!$I$3:$K$64,3,FALSE))</f>
        <v>100</v>
      </c>
      <c r="G3" s="112">
        <f>IF(ISERROR(VLOOKUP(B3,'Race 3'!$G$3:$I$62,3,FALSE)),0,VLOOKUP(B3,'Race 3'!$G$3:$I$62,3,FALSE))</f>
        <v>0</v>
      </c>
      <c r="H3" s="112">
        <f>IF(ISERROR(VLOOKUP(B3,'Race 4'!$G$3:$I$52,3,FALSE)),0,VLOOKUP(B3,'Race 4'!$G$3:$I$52,3,FALSE))</f>
        <v>100</v>
      </c>
      <c r="I3" s="111">
        <f>IF(ISERROR(VLOOKUP(B3,'Race 5'!$G$3:$I$62,3,FALSE)),0,VLOOKUP(B3,'Race 5'!$G$3:$I$62,3,FALSE))</f>
        <v>100</v>
      </c>
      <c r="J3" s="111">
        <f>IF(ISERROR(VLOOKUP(B3,'Race 6'!$G$3:$I$66,3,FALSE)),0,VLOOKUP(B3,'Race 6'!$G$3:$I$66,3,FALSE))</f>
        <v>0</v>
      </c>
      <c r="K3" s="111">
        <f>IF(ISERROR(VLOOKUP($B3,'Race 7'!$G$3:$I$63,3,FALSE)),0,VLOOKUP($B3,'Race 7'!$G$3:$I$63,3,FALSE))</f>
        <v>100</v>
      </c>
      <c r="L3" s="111">
        <f>IF(ISERROR(VLOOKUP($B3,'Race 8'!$G$3:$I$56,3,FALSE)),0,VLOOKUP($B3,'Race 8'!$G$3:$I$56,3,FALSE))</f>
        <v>100</v>
      </c>
      <c r="M3" s="111">
        <f>IF(ISERROR(VLOOKUP($B3,'Race 9'!$G$3:$I$66,3,FALSE)),0,VLOOKUP($B3,'Race 9'!$G$3:$I$66,3,FALSE))</f>
        <v>100</v>
      </c>
      <c r="N3" s="111">
        <f>IF(ISERROR(VLOOKUP($B3,'Race 10'!$G$3:$I$59,3,FALSE)),0,VLOOKUP($B3,'Race 10'!$G$3:$I$59,3,FALSE))</f>
        <v>100</v>
      </c>
      <c r="O3" s="204">
        <v>1</v>
      </c>
      <c r="P3" s="113">
        <v>1</v>
      </c>
      <c r="R3" s="50" t="s">
        <v>18</v>
      </c>
      <c r="S3" s="12" t="s">
        <v>16</v>
      </c>
      <c r="T3" s="50" t="s">
        <v>17</v>
      </c>
    </row>
    <row r="4" spans="1:20" ht="12" customHeight="1">
      <c r="A4" s="116">
        <v>2</v>
      </c>
      <c r="B4" s="64" t="s">
        <v>23</v>
      </c>
      <c r="C4" s="8">
        <f t="shared" si="0"/>
        <v>7</v>
      </c>
      <c r="D4" s="8">
        <f>SUM(LARGE(E4:N4,{1,2,3,4,5,6,7}))</f>
        <v>689</v>
      </c>
      <c r="E4" s="9">
        <f>IF(ISERROR(VLOOKUP(B4,'Race 1'!$I$3:$K$61,3,FALSE)),0,VLOOKUP(B4,'Race 1'!$I$3:$K$61,3,FALSE))</f>
        <v>98</v>
      </c>
      <c r="F4" s="9">
        <f>IF(ISERROR(VLOOKUP(B4,'Race 2'!$I$3:$K$64,3,FALSE)),0,VLOOKUP(B4,'Race 2'!$I$3:$K$64,3,FALSE))</f>
        <v>98</v>
      </c>
      <c r="G4" s="9">
        <f>IF(ISERROR(VLOOKUP(B4,'Race 3'!$G$3:$I$62,3,FALSE)),0,VLOOKUP(B4,'Race 3'!$G$3:$I$62,3,FALSE))</f>
        <v>100</v>
      </c>
      <c r="H4" s="9">
        <f>IF(ISERROR(VLOOKUP(B4,'Race 4'!$G$3:$I$52,3,FALSE)),0,VLOOKUP(B4,'Race 4'!$G$3:$I$52,3,FALSE))</f>
        <v>99</v>
      </c>
      <c r="I4" s="8">
        <f>IF(ISERROR(VLOOKUP(B4,'Race 5'!$G$3:$I$62,3,FALSE)),0,VLOOKUP(B4,'Race 5'!$G$3:$I$62,3,FALSE))</f>
        <v>0</v>
      </c>
      <c r="J4" s="8">
        <f>IF(ISERROR(VLOOKUP(B4,'Race 6'!$G$3:$I$66,3,FALSE)),0,VLOOKUP(B4,'Race 6'!$G$3:$I$66,3,FALSE))</f>
        <v>0</v>
      </c>
      <c r="K4" s="8">
        <f>IF(ISERROR(VLOOKUP($B4,'Race 7'!$G$3:$I$63,3,FALSE)),0,VLOOKUP($B4,'Race 7'!$G$3:$I$63,3,FALSE))</f>
        <v>97</v>
      </c>
      <c r="L4" s="8">
        <f>IF(ISERROR(VLOOKUP($B4,'Race 8'!$G$3:$I$56,3,FALSE)),0,VLOOKUP($B4,'Race 8'!$G$3:$I$56,3,FALSE))</f>
        <v>0</v>
      </c>
      <c r="M4" s="8">
        <f>IF(ISERROR(VLOOKUP($B4,'Race 9'!$G$3:$I$66,3,FALSE)),0,VLOOKUP($B4,'Race 9'!$G$3:$I$66,3,FALSE))</f>
        <v>99</v>
      </c>
      <c r="N4" s="8">
        <f>IF(ISERROR(VLOOKUP($B4,'Race 10'!$G$3:$I$65,3,FALSE)),0,VLOOKUP($B4,'Race 10'!$G$3:$I$65,3,FALSE))</f>
        <v>98</v>
      </c>
      <c r="O4" s="205"/>
      <c r="P4" s="115">
        <v>1</v>
      </c>
      <c r="R4" s="33" t="s">
        <v>88</v>
      </c>
      <c r="S4" s="48" t="str">
        <f>'Race 1'!M3</f>
        <v>Ashley Pascoe</v>
      </c>
      <c r="T4" s="33" t="str">
        <f>'Race 1'!M4</f>
        <v>Lisa Williams</v>
      </c>
    </row>
    <row r="5" spans="1:20" ht="12.75">
      <c r="A5" s="193">
        <v>3</v>
      </c>
      <c r="B5" s="206" t="s">
        <v>40</v>
      </c>
      <c r="C5" s="195">
        <f t="shared" si="0"/>
        <v>10</v>
      </c>
      <c r="D5" s="195">
        <f>SUM(LARGE(E5:N5,{1,2,3,4,5,6,7}))</f>
        <v>681</v>
      </c>
      <c r="E5" s="196">
        <f>IF(ISERROR(VLOOKUP(B5,'Race 1'!$I$3:$K$61,3,FALSE)),0,VLOOKUP(B5,'Race 1'!$I$3:$K$61,3,FALSE))</f>
        <v>95</v>
      </c>
      <c r="F5" s="196">
        <f>IF(ISERROR(VLOOKUP(B5,'Race 2'!$I$3:$K$64,3,FALSE)),0,VLOOKUP(B5,'Race 2'!$I$3:$K$64,3,FALSE))</f>
        <v>94</v>
      </c>
      <c r="G5" s="196">
        <f>IF(ISERROR(VLOOKUP(B5,'Race 3'!$G$3:$I$62,3,FALSE)),0,VLOOKUP(B5,'Race 3'!$G$3:$I$62,3,FALSE))</f>
        <v>98</v>
      </c>
      <c r="H5" s="196">
        <f>IF(ISERROR(VLOOKUP(B5,'Race 4'!$G$3:$I$52,3,FALSE)),0,VLOOKUP(B5,'Race 4'!$G$3:$I$52,3,FALSE))</f>
        <v>98</v>
      </c>
      <c r="I5" s="195">
        <f>IF(ISERROR(VLOOKUP(B5,'Race 5'!$G$3:$I$62,3,FALSE)),0,VLOOKUP(B5,'Race 5'!$G$3:$I$62,3,FALSE))</f>
        <v>97</v>
      </c>
      <c r="J5" s="195">
        <f>IF(ISERROR(VLOOKUP(B5,'Race 6'!$G$3:$I$66,3,FALSE)),0,VLOOKUP(B5,'Race 6'!$G$3:$I$66,3,FALSE))</f>
        <v>99</v>
      </c>
      <c r="K5" s="195">
        <f>IF(ISERROR(VLOOKUP($B5,'Race 7'!$G$3:$I$63,3,FALSE)),0,VLOOKUP($B5,'Race 7'!$G$3:$I$63,3,FALSE))</f>
        <v>96</v>
      </c>
      <c r="L5" s="195">
        <f>IF(ISERROR(VLOOKUP($B5,'Race 8'!$G$3:$I$56,3,FALSE)),0,VLOOKUP($B5,'Race 8'!$G$3:$I$56,3,FALSE))</f>
        <v>98</v>
      </c>
      <c r="M5" s="195">
        <f>IF(ISERROR(VLOOKUP($B5,'Race 9'!$G$3:$I$66,3,FALSE)),0,VLOOKUP($B5,'Race 9'!$G$3:$I$66,3,FALSE))</f>
        <v>88</v>
      </c>
      <c r="N5" s="195">
        <f>IF(ISERROR(VLOOKUP($B5,'Race 10'!$G$3:$I$65,3,FALSE)),0,VLOOKUP($B5,'Race 10'!$G$3:$I$65,3,FALSE))</f>
        <v>83</v>
      </c>
      <c r="O5" s="205"/>
      <c r="P5" s="115">
        <v>1</v>
      </c>
      <c r="R5" s="33" t="s">
        <v>89</v>
      </c>
      <c r="S5" s="48" t="str">
        <f>'Race 2'!M3</f>
        <v>James Davies</v>
      </c>
      <c r="T5" s="33" t="str">
        <f>'Race 2'!M4</f>
        <v>Alyson Heard</v>
      </c>
    </row>
    <row r="6" spans="1:20" ht="12.75">
      <c r="A6" s="116">
        <v>4</v>
      </c>
      <c r="B6" s="64" t="s">
        <v>104</v>
      </c>
      <c r="C6" s="8">
        <f t="shared" si="0"/>
        <v>9</v>
      </c>
      <c r="D6" s="8">
        <f>SUM(LARGE(E6:N6,{1,2,3,4,5,6,7}))</f>
        <v>672</v>
      </c>
      <c r="E6" s="9">
        <f>IF(ISERROR(VLOOKUP(B6,'Race 1'!$I$3:$K$61,3,FALSE)),0,VLOOKUP(B6,'Race 1'!$I$3:$K$61,3,FALSE))</f>
        <v>96</v>
      </c>
      <c r="F6" s="9">
        <f>IF(ISERROR(VLOOKUP(B6,'Race 2'!$I$3:$K$64,3,FALSE)),0,VLOOKUP(B6,'Race 2'!$I$3:$K$64,3,FALSE))</f>
        <v>95</v>
      </c>
      <c r="G6" s="9">
        <f>IF(ISERROR(VLOOKUP(B6,'Race 3'!$G$3:$I$62,3,FALSE)),0,VLOOKUP(B6,'Race 3'!$G$3:$I$62,3,FALSE))</f>
        <v>97</v>
      </c>
      <c r="H6" s="9">
        <f>IF(ISERROR(VLOOKUP(B6,'Race 4'!$G$3:$I$52,3,FALSE)),0,VLOOKUP(B6,'Race 4'!$G$3:$I$52,3,FALSE))</f>
        <v>97</v>
      </c>
      <c r="I6" s="8">
        <f>IF(ISERROR(VLOOKUP(B6,'Race 5'!$G$3:$I$62,3,FALSE)),0,VLOOKUP(B6,'Race 5'!$G$3:$I$62,3,FALSE))</f>
        <v>95</v>
      </c>
      <c r="J6" s="8">
        <f>IF(ISERROR(VLOOKUP(B6,'Race 6'!$G$3:$I$66,3,FALSE)),0,VLOOKUP(B6,'Race 6'!$G$3:$I$66,3,FALSE))</f>
        <v>95</v>
      </c>
      <c r="K6" s="8">
        <f>IF(ISERROR(VLOOKUP($B6,'Race 7'!$G$3:$I$63,3,FALSE)),0,VLOOKUP($B6,'Race 7'!$G$3:$I$63,3,FALSE))</f>
        <v>0</v>
      </c>
      <c r="L6" s="8">
        <f>IF(ISERROR(VLOOKUP($B6,'Race 8'!$G$3:$I$56,3,FALSE)),0,VLOOKUP($B6,'Race 8'!$G$3:$I$56,3,FALSE))</f>
        <v>95</v>
      </c>
      <c r="M6" s="8">
        <f>IF(ISERROR(VLOOKUP($B6,'Race 9'!$G$3:$I$66,3,FALSE)),0,VLOOKUP($B6,'Race 9'!$G$3:$I$66,3,FALSE))</f>
        <v>97</v>
      </c>
      <c r="N6" s="8">
        <f>IF(ISERROR(VLOOKUP($B6,'Race 10'!$G$3:$I$65,3,FALSE)),0,VLOOKUP($B6,'Race 10'!$G$3:$I$65,3,FALSE))</f>
        <v>87</v>
      </c>
      <c r="O6" s="205"/>
      <c r="P6" s="115">
        <v>1</v>
      </c>
      <c r="R6" s="33" t="s">
        <v>90</v>
      </c>
      <c r="S6" s="48" t="str">
        <f>'Race 3'!K3</f>
        <v>Dai The Milk</v>
      </c>
      <c r="T6" s="33" t="str">
        <f>'Race 3'!K4</f>
        <v>Michelle Grey</v>
      </c>
    </row>
    <row r="7" spans="1:20" ht="12.75">
      <c r="A7" s="116">
        <v>5</v>
      </c>
      <c r="B7" s="85" t="s">
        <v>22</v>
      </c>
      <c r="C7" s="8">
        <f t="shared" si="0"/>
        <v>7</v>
      </c>
      <c r="D7" s="8">
        <f>SUM(LARGE(E7:N7,{1,2,3,4,5,6,7}))</f>
        <v>667</v>
      </c>
      <c r="E7" s="9">
        <f>IF(ISERROR(VLOOKUP(B7,'Race 1'!$I$3:$K$61,3,FALSE)),0,VLOOKUP(B7,'Race 1'!$I$3:$K$61,3,FALSE))</f>
        <v>97</v>
      </c>
      <c r="F7" s="9">
        <f>IF(ISERROR(VLOOKUP(B7,'Race 2'!$I$3:$K$64,3,FALSE)),0,VLOOKUP(B7,'Race 2'!$I$3:$K$64,3,FALSE))</f>
        <v>93</v>
      </c>
      <c r="G7" s="9">
        <f>IF(ISERROR(VLOOKUP(B7,'Race 3'!$G$3:$I$62,3,FALSE)),0,VLOOKUP(B7,'Race 3'!$G$3:$I$62,3,FALSE))</f>
        <v>0</v>
      </c>
      <c r="H7" s="9">
        <f>IF(ISERROR(VLOOKUP(B7,'Race 4'!$G$3:$I$52,3,FALSE)),0,VLOOKUP(B7,'Race 4'!$G$3:$I$52,3,FALSE))</f>
        <v>0</v>
      </c>
      <c r="I7" s="8">
        <f>IF(ISERROR(VLOOKUP(B7,'Race 5'!$G$3:$I$62,3,FALSE)),0,VLOOKUP(B7,'Race 5'!$G$3:$I$62,3,FALSE))</f>
        <v>0</v>
      </c>
      <c r="J7" s="8">
        <f>IF(ISERROR(VLOOKUP(B7,'Race 6'!$G$3:$I$66,3,FALSE)),0,VLOOKUP(B7,'Race 6'!$G$3:$I$66,3,FALSE))</f>
        <v>93</v>
      </c>
      <c r="K7" s="8">
        <f>IF(ISERROR(VLOOKUP($B7,'Race 7'!$G$3:$I$63,3,FALSE)),0,VLOOKUP($B7,'Race 7'!$G$3:$I$63,3,FALSE))</f>
        <v>93</v>
      </c>
      <c r="L7" s="8">
        <f>IF(ISERROR(VLOOKUP($B7,'Race 8'!$G$3:$I$56,3,FALSE)),0,VLOOKUP($B7,'Race 8'!$G$3:$I$56,3,FALSE))</f>
        <v>97</v>
      </c>
      <c r="M7" s="8">
        <f>IF(ISERROR(VLOOKUP($B7,'Race 9'!$G$3:$I$66,3,FALSE)),0,VLOOKUP($B7,'Race 9'!$G$3:$I$66,3,FALSE))</f>
        <v>98</v>
      </c>
      <c r="N7" s="8">
        <f>IF(ISERROR(VLOOKUP($B7,'Race 10'!$G$3:$I$65,3,FALSE)),0,VLOOKUP($B7,'Race 10'!$G$3:$I$65,3,FALSE))</f>
        <v>96</v>
      </c>
      <c r="O7" s="205"/>
      <c r="P7" s="115">
        <v>1</v>
      </c>
      <c r="R7" s="33" t="s">
        <v>91</v>
      </c>
      <c r="S7" s="48" t="str">
        <f>'Race 4'!K3</f>
        <v>Mark Bamford</v>
      </c>
      <c r="T7" s="33" t="str">
        <f>'Race 4'!K4</f>
        <v>Gwen Smith</v>
      </c>
    </row>
    <row r="8" spans="1:20" ht="12.75">
      <c r="A8" s="116">
        <v>6</v>
      </c>
      <c r="B8" s="70" t="s">
        <v>33</v>
      </c>
      <c r="C8" s="8">
        <f t="shared" si="0"/>
        <v>9</v>
      </c>
      <c r="D8" s="8">
        <f>SUM(LARGE(E8:N8,{1,2,3,4,5,6,7}))</f>
        <v>666</v>
      </c>
      <c r="E8" s="9">
        <f>IF(ISERROR(VLOOKUP(B8,'Race 1'!$I$3:$K$61,3,FALSE)),0,VLOOKUP(B8,'Race 1'!$I$3:$K$61,3,FALSE))</f>
        <v>94</v>
      </c>
      <c r="F8" s="9">
        <f>IF(ISERROR(VLOOKUP(B8,'Race 2'!$I$3:$K$64,3,FALSE)),0,VLOOKUP(B8,'Race 2'!$I$3:$K$64,3,FALSE))</f>
        <v>92</v>
      </c>
      <c r="G8" s="9">
        <f>IF(ISERROR(VLOOKUP(B8,'Race 3'!$G$3:$I$62,3,FALSE)),0,VLOOKUP(B8,'Race 3'!$G$3:$I$62,3,FALSE))</f>
        <v>96</v>
      </c>
      <c r="H8" s="9">
        <f>IF(ISERROR(VLOOKUP(B8,'Race 4'!$G$3:$I$52,3,FALSE)),0,VLOOKUP(B8,'Race 4'!$G$3:$I$52,3,FALSE))</f>
        <v>96</v>
      </c>
      <c r="I8" s="8">
        <f>IF(ISERROR(VLOOKUP(B8,'Race 5'!$G$3:$I$62,3,FALSE)),0,VLOOKUP(B8,'Race 5'!$G$3:$I$62,3,FALSE))</f>
        <v>0</v>
      </c>
      <c r="J8" s="8">
        <f>IF(ISERROR(VLOOKUP(B8,'Race 6'!$G$3:$I$66,3,FALSE)),0,VLOOKUP(B8,'Race 6'!$G$3:$I$66,3,FALSE))</f>
        <v>94</v>
      </c>
      <c r="K8" s="8">
        <f>IF(ISERROR(VLOOKUP($B8,'Race 7'!$G$3:$I$63,3,FALSE)),0,VLOOKUP($B8,'Race 7'!$G$3:$I$63,3,FALSE))</f>
        <v>94</v>
      </c>
      <c r="L8" s="8">
        <f>IF(ISERROR(VLOOKUP($B8,'Race 8'!$G$3:$I$56,3,FALSE)),0,VLOOKUP($B8,'Race 8'!$G$3:$I$56,3,FALSE))</f>
        <v>96</v>
      </c>
      <c r="M8" s="8">
        <f>IF(ISERROR(VLOOKUP($B8,'Race 9'!$G$3:$I$66,3,FALSE)),0,VLOOKUP($B8,'Race 9'!$G$3:$I$66,3,FALSE))</f>
        <v>96</v>
      </c>
      <c r="N8" s="8">
        <f>IF(ISERROR(VLOOKUP($B8,'Race 10'!$G$3:$I$65,3,FALSE)),0,VLOOKUP($B8,'Race 10'!$G$3:$I$65,3,FALSE))</f>
        <v>94</v>
      </c>
      <c r="O8" s="205"/>
      <c r="P8" s="115">
        <v>1</v>
      </c>
      <c r="R8" s="33" t="s">
        <v>92</v>
      </c>
      <c r="S8" s="48" t="str">
        <f>'Race 5'!K3</f>
        <v>Alfryn Easter</v>
      </c>
      <c r="T8" s="33" t="str">
        <f>'Race 5'!K4</f>
        <v>Kim Holohan</v>
      </c>
    </row>
    <row r="9" spans="1:20" ht="12.75">
      <c r="A9" s="116">
        <v>7</v>
      </c>
      <c r="B9" s="85" t="s">
        <v>108</v>
      </c>
      <c r="C9" s="8">
        <f t="shared" si="0"/>
        <v>6</v>
      </c>
      <c r="D9" s="8">
        <f>SUM(LARGE(E9:N9,{1,2,3,4,5,6,7}))</f>
        <v>593</v>
      </c>
      <c r="E9" s="9">
        <f>IF(ISERROR(VLOOKUP(B9,'Race 1'!$I$3:$K$61,3,FALSE)),0,VLOOKUP(B9,'Race 1'!$I$3:$K$61,3,FALSE))</f>
        <v>99</v>
      </c>
      <c r="F9" s="9">
        <f>IF(ISERROR(VLOOKUP(B9,'Race 2'!$I$3:$K$64,3,FALSE)),0,VLOOKUP(B9,'Race 2'!$I$3:$K$64,3,FALSE))</f>
        <v>99</v>
      </c>
      <c r="G9" s="9">
        <f>IF(ISERROR(VLOOKUP(B9,'Race 3'!$G$3:$I$62,3,FALSE)),0,VLOOKUP(B9,'Race 3'!$G$3:$I$62,3,FALSE))</f>
        <v>0</v>
      </c>
      <c r="H9" s="9">
        <f>IF(ISERROR(VLOOKUP(B9,'Race 4'!$G$3:$I$52,3,FALSE)),0,VLOOKUP(B9,'Race 4'!$G$3:$I$52,3,FALSE))</f>
        <v>0</v>
      </c>
      <c r="I9" s="8">
        <f>IF(ISERROR(VLOOKUP(B9,'Race 5'!$G$3:$I$62,3,FALSE)),0,VLOOKUP(B9,'Race 5'!$G$3:$I$62,3,FALSE))</f>
        <v>99</v>
      </c>
      <c r="J9" s="8">
        <f>IF(ISERROR(VLOOKUP(B9,'Race 6'!$G$3:$I$66,3,FALSE)),0,VLOOKUP(B9,'Race 6'!$G$3:$I$66,3,FALSE))</f>
        <v>100</v>
      </c>
      <c r="K9" s="8">
        <f>IF(ISERROR(VLOOKUP($B9,'Race 7'!$G$3:$I$63,3,FALSE)),0,VLOOKUP($B9,'Race 7'!$G$3:$I$63,3,FALSE))</f>
        <v>99</v>
      </c>
      <c r="L9" s="8">
        <f>IF(ISERROR(VLOOKUP($B9,'Race 8'!$G$3:$I$56,3,FALSE)),0,VLOOKUP($B9,'Race 8'!$G$3:$I$56,3,FALSE))</f>
        <v>0</v>
      </c>
      <c r="M9" s="8">
        <f>IF(ISERROR(VLOOKUP($B9,'Race 9'!$G$3:$I$66,3,FALSE)),0,VLOOKUP($B9,'Race 9'!$G$3:$I$66,3,FALSE))</f>
        <v>0</v>
      </c>
      <c r="N9" s="8">
        <f>IF(ISERROR(VLOOKUP($B9,'Race 10'!$G$3:$I$65,3,FALSE)),0,VLOOKUP($B9,'Race 10'!$G$3:$I$65,3,FALSE))</f>
        <v>97</v>
      </c>
      <c r="O9" s="205"/>
      <c r="P9" s="115">
        <v>1</v>
      </c>
      <c r="R9" s="33" t="s">
        <v>93</v>
      </c>
      <c r="S9" s="48" t="str">
        <f>'Race 6'!K3</f>
        <v>Steve Raikes</v>
      </c>
      <c r="T9" s="33" t="str">
        <f>'Race 6'!K4</f>
        <v>Sally Reid</v>
      </c>
    </row>
    <row r="10" spans="1:20" ht="12.75">
      <c r="A10" s="116">
        <v>8</v>
      </c>
      <c r="B10" s="70" t="s">
        <v>64</v>
      </c>
      <c r="C10" s="8">
        <f t="shared" si="0"/>
        <v>6</v>
      </c>
      <c r="D10" s="8">
        <f>SUM(LARGE(E10:N10,{1,2,3,4,5,6,7}))</f>
        <v>584</v>
      </c>
      <c r="E10" s="9">
        <f>IF(ISERROR(VLOOKUP(B10,'Race 1'!$I$3:$K$61,3,FALSE)),0,VLOOKUP(B10,'Race 1'!$I$3:$K$61,3,FALSE))</f>
        <v>0</v>
      </c>
      <c r="F10" s="9">
        <f>IF(ISERROR(VLOOKUP(B10,'Race 2'!$I$3:$K$64,3,FALSE)),0,VLOOKUP(B10,'Race 2'!$I$3:$K$64,3,FALSE))</f>
        <v>96</v>
      </c>
      <c r="G10" s="9">
        <f>IF(ISERROR(VLOOKUP(B10,'Race 3'!$G$3:$I$62,3,FALSE)),0,VLOOKUP(B10,'Race 3'!$G$3:$I$62,3,FALSE))</f>
        <v>99</v>
      </c>
      <c r="H10" s="9">
        <f>IF(ISERROR(VLOOKUP(B10,'Race 4'!$G$3:$I$52,3,FALSE)),0,VLOOKUP(B10,'Race 4'!$G$3:$I$52,3,FALSE))</f>
        <v>0</v>
      </c>
      <c r="I10" s="8">
        <f>IF(ISERROR(VLOOKUP(B10,'Race 5'!$G$3:$I$62,3,FALSE)),0,VLOOKUP(B10,'Race 5'!$G$3:$I$62,3,FALSE))</f>
        <v>98</v>
      </c>
      <c r="J10" s="8">
        <f>IF(ISERROR(VLOOKUP(B10,'Race 6'!$G$3:$I$66,3,FALSE)),0,VLOOKUP(B10,'Race 6'!$G$3:$I$66,3,FALSE))</f>
        <v>0</v>
      </c>
      <c r="K10" s="8">
        <f>IF(ISERROR(VLOOKUP($B10,'Race 7'!$G$3:$I$63,3,FALSE)),0,VLOOKUP($B10,'Race 7'!$G$3:$I$63,3,FALSE))</f>
        <v>98</v>
      </c>
      <c r="L10" s="8">
        <f>IF(ISERROR(VLOOKUP($B10,'Race 8'!$G$3:$I$56,3,FALSE)),0,VLOOKUP($B10,'Race 8'!$G$3:$I$56,3,FALSE))</f>
        <v>0</v>
      </c>
      <c r="M10" s="8">
        <f>IF(ISERROR(VLOOKUP($B10,'Race 9'!$G$3:$I$66,3,FALSE)),0,VLOOKUP($B10,'Race 9'!$G$3:$I$66,3,FALSE))</f>
        <v>94</v>
      </c>
      <c r="N10" s="8">
        <f>IF(ISERROR(VLOOKUP($B10,'Race 10'!$G$3:$I$65,3,FALSE)),0,VLOOKUP($B10,'Race 10'!$G$3:$I$65,3,FALSE))</f>
        <v>99</v>
      </c>
      <c r="O10" s="205"/>
      <c r="P10" s="115">
        <v>1</v>
      </c>
      <c r="R10" s="33" t="s">
        <v>94</v>
      </c>
      <c r="S10" s="48" t="str">
        <f>'Race 7'!K3</f>
        <v>Darren Hall</v>
      </c>
      <c r="T10" s="33" t="str">
        <f>'Race 7'!K4</f>
        <v>Linda Waller</v>
      </c>
    </row>
    <row r="11" spans="1:20" ht="12.75">
      <c r="A11" s="116">
        <v>9</v>
      </c>
      <c r="B11" s="70" t="s">
        <v>65</v>
      </c>
      <c r="C11" s="8">
        <f t="shared" si="0"/>
        <v>2</v>
      </c>
      <c r="D11" s="8">
        <f>SUM(LARGE(E11:N11,{1,2,3,4,5,6,7}))</f>
        <v>173</v>
      </c>
      <c r="E11" s="9">
        <f>IF(ISERROR(VLOOKUP(B11,'Race 1'!$I$3:$K$61,3,FALSE)),0,VLOOKUP(B11,'Race 1'!$I$3:$K$61,3,FALSE))</f>
        <v>0</v>
      </c>
      <c r="F11" s="9">
        <f>IF(ISERROR(VLOOKUP(B11,'Race 2'!$I$3:$K$64,3,FALSE)),0,VLOOKUP(B11,'Race 2'!$I$3:$K$64,3,FALSE))</f>
        <v>0</v>
      </c>
      <c r="G11" s="9">
        <f>IF(ISERROR(VLOOKUP(B11,'Race 3'!$G$3:$I$62,3,FALSE)),0,VLOOKUP(B11,'Race 3'!$G$3:$I$62,3,FALSE))</f>
        <v>86</v>
      </c>
      <c r="H11" s="9">
        <f>IF(ISERROR(VLOOKUP(B11,'Race 4'!$G$3:$I$52,3,FALSE)),0,VLOOKUP(B11,'Race 4'!$G$3:$I$52,3,FALSE))</f>
        <v>87</v>
      </c>
      <c r="I11" s="8">
        <f>IF(ISERROR(VLOOKUP(B11,'Race 5'!$G$3:$I$62,3,FALSE)),0,VLOOKUP(B11,'Race 5'!$G$3:$I$62,3,FALSE))</f>
        <v>0</v>
      </c>
      <c r="J11" s="8">
        <f>IF(ISERROR(VLOOKUP(B11,'Race 6'!$G$3:$I$66,3,FALSE)),0,VLOOKUP(B11,'Race 6'!$G$3:$I$66,3,FALSE))</f>
        <v>0</v>
      </c>
      <c r="K11" s="8">
        <f>IF(ISERROR(VLOOKUP($B11,'Race 7'!$G$3:$I$63,3,FALSE)),0,VLOOKUP($B11,'Race 7'!$G$3:$I$63,3,FALSE))</f>
        <v>0</v>
      </c>
      <c r="L11" s="8">
        <f>IF(ISERROR(VLOOKUP($B11,'Race 8'!$G$3:$I$56,3,FALSE)),0,VLOOKUP($B11,'Race 8'!$G$3:$I$56,3,FALSE))</f>
        <v>0</v>
      </c>
      <c r="M11" s="8">
        <f>IF(ISERROR(VLOOKUP($B11,'Race 9'!$G$3:$I$66,3,FALSE)),0,VLOOKUP($B11,'Race 9'!$G$3:$I$66,3,FALSE))</f>
        <v>0</v>
      </c>
      <c r="N11" s="8">
        <f>IF(ISERROR(VLOOKUP($B11,'Race 10'!$G$3:$I$65,3,FALSE)),0,VLOOKUP($B11,'Race 10'!$G$3:$I$65,3,FALSE))</f>
        <v>0</v>
      </c>
      <c r="O11" s="205"/>
      <c r="P11" s="115">
        <v>1</v>
      </c>
      <c r="R11" s="33" t="s">
        <v>95</v>
      </c>
      <c r="S11" s="48" t="str">
        <f>'Race 8'!K3</f>
        <v>Philip Wallace</v>
      </c>
      <c r="T11" s="33" t="str">
        <f>'Race 8'!K4</f>
        <v>Charlie James</v>
      </c>
    </row>
    <row r="12" spans="1:20" ht="12.75">
      <c r="A12" s="116">
        <v>10</v>
      </c>
      <c r="B12" s="85" t="s">
        <v>190</v>
      </c>
      <c r="C12" s="8">
        <f t="shared" si="0"/>
        <v>1</v>
      </c>
      <c r="D12" s="8">
        <f>SUM(LARGE(E12:N12,{1,2,3,4,5,6,7}))</f>
        <v>98</v>
      </c>
      <c r="E12" s="9">
        <f>IF(ISERROR(VLOOKUP(B12,'Race 1'!$I$3:$K$61,3,FALSE)),0,VLOOKUP(B12,'Race 1'!$I$3:$K$61,3,FALSE))</f>
        <v>0</v>
      </c>
      <c r="F12" s="9">
        <f>IF(ISERROR(VLOOKUP(B12,'Race 2'!$I$3:$K$64,3,FALSE)),0,VLOOKUP(B12,'Race 2'!$I$3:$K$64,3,FALSE))</f>
        <v>0</v>
      </c>
      <c r="G12" s="9">
        <f>IF(ISERROR(VLOOKUP(B12,'Race 3'!$G$3:$I$62,3,FALSE)),0,VLOOKUP(B12,'Race 3'!$G$3:$I$62,3,FALSE))</f>
        <v>0</v>
      </c>
      <c r="H12" s="9">
        <f>IF(ISERROR(VLOOKUP(B12,'Race 4'!$G$3:$I$52,3,FALSE)),0,VLOOKUP(B12,'Race 4'!$G$3:$I$52,3,FALSE))</f>
        <v>0</v>
      </c>
      <c r="I12" s="8">
        <f>IF(ISERROR(VLOOKUP(B12,'Race 5'!$G$3:$I$62,3,FALSE)),0,VLOOKUP(B12,'Race 5'!$G$3:$I$62,3,FALSE))</f>
        <v>0</v>
      </c>
      <c r="J12" s="8">
        <f>IF(ISERROR(VLOOKUP(B12,'Race 6'!$G$3:$I$66,3,FALSE)),0,VLOOKUP(B12,'Race 6'!$G$3:$I$66,3,FALSE))</f>
        <v>98</v>
      </c>
      <c r="K12" s="8">
        <f>IF(ISERROR(VLOOKUP($B12,'Race 7'!$G$3:$I$63,3,FALSE)),0,VLOOKUP($B12,'Race 7'!$G$3:$I$63,3,FALSE))</f>
        <v>0</v>
      </c>
      <c r="L12" s="8">
        <f>IF(ISERROR(VLOOKUP($B12,'Race 8'!$G$3:$I$56,3,FALSE)),0,VLOOKUP($B12,'Race 8'!$G$3:$I$56,3,FALSE))</f>
        <v>0</v>
      </c>
      <c r="M12" s="8">
        <f>IF(ISERROR(VLOOKUP($B12,'Race 9'!$G$3:$I$66,3,FALSE)),0,VLOOKUP($B12,'Race 9'!$G$3:$I$66,3,FALSE))</f>
        <v>0</v>
      </c>
      <c r="N12" s="8">
        <f>IF(ISERROR(VLOOKUP($B12,'Race 10'!$G$3:$I$65,3,FALSE)),0,VLOOKUP($B12,'Race 10'!$G$3:$I$65,3,FALSE))</f>
        <v>0</v>
      </c>
      <c r="O12" s="205"/>
      <c r="P12" s="115">
        <v>1</v>
      </c>
      <c r="R12" s="33" t="s">
        <v>96</v>
      </c>
      <c r="S12" s="48" t="str">
        <f>'Race 9'!K3</f>
        <v>Steve Thomas</v>
      </c>
      <c r="T12" s="33" t="str">
        <f>'Race 9'!K4</f>
        <v>Nicola Julian</v>
      </c>
    </row>
    <row r="13" spans="1:20" ht="13.5" thickBot="1">
      <c r="A13" s="116">
        <v>11</v>
      </c>
      <c r="B13" s="64" t="s">
        <v>76</v>
      </c>
      <c r="C13" s="8">
        <f t="shared" si="0"/>
        <v>1</v>
      </c>
      <c r="D13" s="8">
        <f>SUM(LARGE(E13:N13,{1,2,3,4,5,6,7}))</f>
        <v>97</v>
      </c>
      <c r="E13" s="9">
        <f>IF(ISERROR(VLOOKUP(B13,'Race 1'!$I$3:$K$61,3,FALSE)),0,VLOOKUP(B13,'Race 1'!$I$3:$K$61,3,FALSE))</f>
        <v>0</v>
      </c>
      <c r="F13" s="9">
        <f>IF(ISERROR(VLOOKUP(B13,'Race 2'!$I$3:$K$64,3,FALSE)),0,VLOOKUP(B13,'Race 2'!$I$3:$K$64,3,FALSE))</f>
        <v>97</v>
      </c>
      <c r="G13" s="9">
        <f>IF(ISERROR(VLOOKUP(B13,'Race 3'!$G$3:$I$62,3,FALSE)),0,VLOOKUP(B13,'Race 3'!$G$3:$I$62,3,FALSE))</f>
        <v>0</v>
      </c>
      <c r="H13" s="9">
        <f>IF(ISERROR(VLOOKUP(B13,'Race 4'!$G$3:$I$52,3,FALSE)),0,VLOOKUP(B13,'Race 4'!$G$3:$I$52,3,FALSE))</f>
        <v>0</v>
      </c>
      <c r="I13" s="8">
        <f>IF(ISERROR(VLOOKUP(B13,'Race 5'!$G$3:$I$62,3,FALSE)),0,VLOOKUP(B13,'Race 5'!$G$3:$I$62,3,FALSE))</f>
        <v>0</v>
      </c>
      <c r="J13" s="8">
        <f>IF(ISERROR(VLOOKUP(B13,'Race 6'!$G$3:$I$66,3,FALSE)),0,VLOOKUP(B13,'Race 6'!$G$3:$I$66,3,FALSE))</f>
        <v>0</v>
      </c>
      <c r="K13" s="8">
        <f>IF(ISERROR(VLOOKUP($B13,'Race 7'!$G$3:$I$63,3,FALSE)),0,VLOOKUP($B13,'Race 7'!$G$3:$I$63,3,FALSE))</f>
        <v>0</v>
      </c>
      <c r="L13" s="8">
        <f>IF(ISERROR(VLOOKUP($B13,'Race 8'!$G$3:$I$56,3,FALSE)),0,VLOOKUP($B13,'Race 8'!$G$3:$I$56,3,FALSE))</f>
        <v>0</v>
      </c>
      <c r="M13" s="8">
        <f>IF(ISERROR(VLOOKUP($B13,'Race 9'!$G$3:$I$66,3,FALSE)),0,VLOOKUP($B13,'Race 9'!$G$3:$I$66,3,FALSE))</f>
        <v>0</v>
      </c>
      <c r="N13" s="8">
        <f>IF(ISERROR(VLOOKUP($B13,'Race 10'!$G$3:$I$65,3,FALSE)),0,VLOOKUP($B13,'Race 10'!$G$3:$I$65,3,FALSE))</f>
        <v>0</v>
      </c>
      <c r="O13" s="232"/>
      <c r="P13" s="115">
        <v>1</v>
      </c>
      <c r="R13" s="42" t="s">
        <v>97</v>
      </c>
      <c r="S13" s="51" t="str">
        <f>'Race 10'!K3</f>
        <v>Dewi West</v>
      </c>
      <c r="T13" s="42" t="str">
        <f>'Race 10'!K4</f>
        <v>Cordelia Loughlin</v>
      </c>
    </row>
    <row r="14" spans="1:19" ht="12.75">
      <c r="A14" s="118">
        <v>1</v>
      </c>
      <c r="B14" s="110" t="s">
        <v>105</v>
      </c>
      <c r="C14" s="111">
        <f t="shared" si="0"/>
        <v>8</v>
      </c>
      <c r="D14" s="111">
        <f>SUM(LARGE(E14:N14,{1,2,3,4,5,6,7}))</f>
        <v>666</v>
      </c>
      <c r="E14" s="112">
        <f>IF(ISERROR(VLOOKUP(B14,'Race 1'!$I$3:$K$61,3,FALSE)),0,VLOOKUP(B14,'Race 1'!$I$3:$K$61,3,FALSE))</f>
        <v>93</v>
      </c>
      <c r="F14" s="112">
        <f>IF(ISERROR(VLOOKUP(B14,'Race 2'!$I$3:$K$64,3,FALSE)),0,VLOOKUP(B14,'Race 2'!$I$3:$K$64,3,FALSE))</f>
        <v>0</v>
      </c>
      <c r="G14" s="112">
        <f>IF(ISERROR(VLOOKUP(B14,'Race 3'!$G$3:$I$62,3,FALSE)),0,VLOOKUP(B14,'Race 3'!$G$3:$I$62,3,FALSE))</f>
        <v>93</v>
      </c>
      <c r="H14" s="112">
        <f>IF(ISERROR(VLOOKUP(B14,'Race 4'!$G$3:$I$52,3,FALSE)),0,VLOOKUP(B14,'Race 4'!$G$3:$I$52,3,FALSE))</f>
        <v>0</v>
      </c>
      <c r="I14" s="111">
        <f>IF(ISERROR(VLOOKUP(B14,'Race 5'!$G$3:$I$62,3,FALSE)),0,VLOOKUP(B14,'Race 5'!$G$3:$I$62,3,FALSE))</f>
        <v>93</v>
      </c>
      <c r="J14" s="111">
        <f>IF(ISERROR(VLOOKUP(B14,'Race 6'!$G$3:$I$66,3,FALSE)),0,VLOOKUP(B14,'Race 6'!$G$3:$I$66,3,FALSE))</f>
        <v>96</v>
      </c>
      <c r="K14" s="111">
        <f>IF(ISERROR(VLOOKUP($B14,'Race 7'!$G$3:$I$63,3,FALSE)),0,VLOOKUP($B14,'Race 7'!$G$3:$I$63,3,FALSE))</f>
        <v>95</v>
      </c>
      <c r="L14" s="111">
        <f>IF(ISERROR(VLOOKUP($B14,'Race 8'!$G$3:$I$56,3,FALSE)),0,VLOOKUP($B14,'Race 8'!$G$3:$I$56,3,FALSE))</f>
        <v>99</v>
      </c>
      <c r="M14" s="111">
        <f>IF(ISERROR(VLOOKUP($B14,'Race 9'!$G$3:$I$66,3,FALSE)),0,VLOOKUP($B14,'Race 9'!$G$3:$I$66,3,FALSE))</f>
        <v>95</v>
      </c>
      <c r="N14" s="111">
        <f>IF(ISERROR(VLOOKUP($B14,'Race 10'!$G$3:$I$65,3,FALSE)),0,VLOOKUP($B14,'Race 10'!$G$3:$I$65,3,FALSE))</f>
        <v>95</v>
      </c>
      <c r="O14" s="204">
        <v>2</v>
      </c>
      <c r="P14" s="113">
        <v>2</v>
      </c>
      <c r="S14" s="1"/>
    </row>
    <row r="15" spans="1:21" ht="12.75">
      <c r="A15" s="116">
        <v>2</v>
      </c>
      <c r="B15" s="85" t="s">
        <v>48</v>
      </c>
      <c r="C15" s="8">
        <f t="shared" si="0"/>
        <v>10</v>
      </c>
      <c r="D15" s="8">
        <f>SUM(LARGE(E15:N15,{1,2,3,4,5,6,7}))</f>
        <v>634</v>
      </c>
      <c r="E15" s="9">
        <f>IF(ISERROR(VLOOKUP(B15,'Race 1'!$I$3:$K$61,3,FALSE)),0,VLOOKUP(B15,'Race 1'!$I$3:$K$61,3,FALSE))</f>
        <v>90</v>
      </c>
      <c r="F15" s="9">
        <f>IF(ISERROR(VLOOKUP(B15,'Race 2'!$I$3:$K$64,3,FALSE)),0,VLOOKUP(B15,'Race 2'!$I$3:$K$64,3,FALSE))</f>
        <v>90</v>
      </c>
      <c r="G15" s="9">
        <f>IF(ISERROR(VLOOKUP(B15,'Race 3'!$G$3:$I$62,3,FALSE)),0,VLOOKUP(B15,'Race 3'!$G$3:$I$62,3,FALSE))</f>
        <v>90</v>
      </c>
      <c r="H15" s="9">
        <f>IF(ISERROR(VLOOKUP(B15,'Race 4'!$G$3:$I$52,3,FALSE)),0,VLOOKUP(B15,'Race 4'!$G$3:$I$52,3,FALSE))</f>
        <v>91</v>
      </c>
      <c r="I15" s="8">
        <f>IF(ISERROR(VLOOKUP(B15,'Race 5'!$G$3:$I$62,3,FALSE)),0,VLOOKUP(B15,'Race 5'!$G$3:$I$62,3,FALSE))</f>
        <v>90</v>
      </c>
      <c r="J15" s="8">
        <f>IF(ISERROR(VLOOKUP(B15,'Race 6'!$G$3:$I$66,3,FALSE)),0,VLOOKUP(B15,'Race 6'!$G$3:$I$66,3,FALSE))</f>
        <v>85</v>
      </c>
      <c r="K15" s="8">
        <f>IF(ISERROR(VLOOKUP($B15,'Race 7'!$G$3:$I$63,3,FALSE)),0,VLOOKUP($B15,'Race 7'!$G$3:$I$63,3,FALSE))</f>
        <v>91</v>
      </c>
      <c r="L15" s="8">
        <f>IF(ISERROR(VLOOKUP($B15,'Race 8'!$G$3:$I$56,3,FALSE)),0,VLOOKUP($B15,'Race 8'!$G$3:$I$56,3,FALSE))</f>
        <v>92</v>
      </c>
      <c r="M15" s="8">
        <f>IF(ISERROR(VLOOKUP($B15,'Race 9'!$G$3:$I$66,3,FALSE)),0,VLOOKUP($B15,'Race 9'!$G$3:$I$66,3,FALSE))</f>
        <v>89</v>
      </c>
      <c r="N15" s="8">
        <f>IF(ISERROR(VLOOKUP($B15,'Race 10'!$G$3:$I$65,3,FALSE)),0,VLOOKUP($B15,'Race 10'!$G$3:$I$65,3,FALSE))</f>
        <v>86</v>
      </c>
      <c r="O15" s="205"/>
      <c r="P15" s="115">
        <v>2</v>
      </c>
      <c r="R15" s="3"/>
      <c r="S15" s="32"/>
      <c r="T15" s="3"/>
      <c r="U15" s="3"/>
    </row>
    <row r="16" spans="1:21" ht="12.75">
      <c r="A16" s="193">
        <v>3</v>
      </c>
      <c r="B16" s="197" t="s">
        <v>174</v>
      </c>
      <c r="C16" s="195">
        <f t="shared" si="0"/>
        <v>7</v>
      </c>
      <c r="D16" s="195">
        <f>SUM(LARGE(E16:N16,{1,2,3,4,5,6,7}))</f>
        <v>614</v>
      </c>
      <c r="E16" s="196">
        <f>IF(ISERROR(VLOOKUP(B16,'Race 1'!$I$3:$K$61,3,FALSE)),0,VLOOKUP(B16,'Race 1'!$I$3:$K$61,3,FALSE))</f>
        <v>0</v>
      </c>
      <c r="F16" s="196">
        <f>IF(ISERROR(VLOOKUP(B16,'Race 2'!$I$3:$K$64,3,FALSE)),0,VLOOKUP(B16,'Race 2'!$I$3:$K$64,3,FALSE))</f>
        <v>0</v>
      </c>
      <c r="G16" s="196">
        <f>IF(ISERROR(VLOOKUP(B16,'Race 3'!$G$3:$I$62,3,FALSE)),0,VLOOKUP(B16,'Race 3'!$G$3:$I$62,3,FALSE))</f>
        <v>74</v>
      </c>
      <c r="H16" s="196">
        <f>IF(ISERROR(VLOOKUP(B16,'Race 4'!$G$3:$I$52,3,FALSE)),0,VLOOKUP(B16,'Race 4'!$G$3:$I$52,3,FALSE))</f>
        <v>0</v>
      </c>
      <c r="I16" s="195">
        <f>IF(ISERROR(VLOOKUP(B16,'Race 5'!$G$3:$I$62,3,FALSE)),0,VLOOKUP(B16,'Race 5'!$G$3:$I$62,3,FALSE))</f>
        <v>89</v>
      </c>
      <c r="J16" s="195">
        <f>IF(ISERROR(VLOOKUP(B16,'Race 6'!$G$3:$I$66,3,FALSE)),0,VLOOKUP(B16,'Race 6'!$G$3:$I$66,3,FALSE))</f>
        <v>89</v>
      </c>
      <c r="K16" s="195">
        <f>IF(ISERROR(VLOOKUP($B16,'Race 7'!$G$3:$I$63,3,FALSE)),0,VLOOKUP($B16,'Race 7'!$G$3:$I$63,3,FALSE))</f>
        <v>92</v>
      </c>
      <c r="L16" s="195">
        <f>IF(ISERROR(VLOOKUP($B16,'Race 8'!$G$3:$I$56,3,FALSE)),0,VLOOKUP($B16,'Race 8'!$G$3:$I$56,3,FALSE))</f>
        <v>94</v>
      </c>
      <c r="M16" s="195">
        <f>IF(ISERROR(VLOOKUP($B16,'Race 9'!$G$3:$I$66,3,FALSE)),0,VLOOKUP($B16,'Race 9'!$G$3:$I$66,3,FALSE))</f>
        <v>86</v>
      </c>
      <c r="N16" s="195">
        <f>IF(ISERROR(VLOOKUP($B16,'Race 10'!$G$3:$I$65,3,FALSE)),0,VLOOKUP($B16,'Race 10'!$G$3:$I$65,3,FALSE))</f>
        <v>90</v>
      </c>
      <c r="O16" s="205"/>
      <c r="P16" s="115">
        <v>2</v>
      </c>
      <c r="R16" s="3"/>
      <c r="S16" s="202"/>
      <c r="T16" s="203"/>
      <c r="U16" s="3"/>
    </row>
    <row r="17" spans="1:21" ht="12.75">
      <c r="A17" s="116">
        <v>4</v>
      </c>
      <c r="B17" s="70" t="s">
        <v>171</v>
      </c>
      <c r="C17" s="8">
        <f t="shared" si="0"/>
        <v>6</v>
      </c>
      <c r="D17" s="8">
        <f>SUM(LARGE(E17:N17,{1,2,3,4,5,6,7}))</f>
        <v>566</v>
      </c>
      <c r="E17" s="9">
        <f>IF(ISERROR(VLOOKUP(B17,'Race 1'!$I$3:$K$61,3,FALSE)),0,VLOOKUP(B17,'Race 1'!$I$3:$K$61,3,FALSE))</f>
        <v>0</v>
      </c>
      <c r="F17" s="9">
        <f>IF(ISERROR(VLOOKUP(B17,'Race 2'!$I$3:$K$64,3,FALSE)),0,VLOOKUP(B17,'Race 2'!$I$3:$K$64,3,FALSE))</f>
        <v>0</v>
      </c>
      <c r="G17" s="9">
        <f>IF(ISERROR(VLOOKUP(B17,'Race 3'!$G$3:$I$62,3,FALSE)),0,VLOOKUP(B17,'Race 3'!$G$3:$I$62,3,FALSE))</f>
        <v>95</v>
      </c>
      <c r="H17" s="9">
        <f>IF(ISERROR(VLOOKUP(B17,'Race 4'!$G$3:$I$52,3,FALSE)),0,VLOOKUP(B17,'Race 4'!$G$3:$I$52,3,FALSE))</f>
        <v>95</v>
      </c>
      <c r="I17" s="8">
        <f>IF(ISERROR(VLOOKUP(B17,'Race 5'!$G$3:$I$62,3,FALSE)),0,VLOOKUP(B17,'Race 5'!$G$3:$I$62,3,FALSE))</f>
        <v>94</v>
      </c>
      <c r="J17" s="8">
        <f>IF(ISERROR(VLOOKUP(B17,'Race 6'!$G$3:$I$66,3,FALSE)),0,VLOOKUP(B17,'Race 6'!$G$3:$I$66,3,FALSE))</f>
        <v>97</v>
      </c>
      <c r="K17" s="8">
        <f>IF(ISERROR(VLOOKUP($B17,'Race 7'!$G$3:$I$63,3,FALSE)),0,VLOOKUP($B17,'Race 7'!$G$3:$I$63,3,FALSE))</f>
        <v>0</v>
      </c>
      <c r="L17" s="8">
        <f>IF(ISERROR(VLOOKUP($B17,'Race 8'!$G$3:$I$56,3,FALSE)),0,VLOOKUP($B17,'Race 8'!$G$3:$I$56,3,FALSE))</f>
        <v>0</v>
      </c>
      <c r="M17" s="8">
        <f>IF(ISERROR(VLOOKUP($B17,'Race 9'!$G$3:$I$66,3,FALSE)),0,VLOOKUP($B17,'Race 9'!$G$3:$I$66,3,FALSE))</f>
        <v>92</v>
      </c>
      <c r="N17" s="8">
        <f>IF(ISERROR(VLOOKUP($B17,'Race 10'!$G$3:$I$65,3,FALSE)),0,VLOOKUP($B17,'Race 10'!$G$3:$I$65,3,FALSE))</f>
        <v>93</v>
      </c>
      <c r="O17" s="205"/>
      <c r="P17" s="115">
        <v>2</v>
      </c>
      <c r="R17" s="3"/>
      <c r="S17" s="203"/>
      <c r="T17" s="203"/>
      <c r="U17" s="3"/>
    </row>
    <row r="18" spans="1:21" ht="12.75">
      <c r="A18" s="116">
        <v>5</v>
      </c>
      <c r="B18" s="64" t="s">
        <v>39</v>
      </c>
      <c r="C18" s="8">
        <f t="shared" si="0"/>
        <v>6</v>
      </c>
      <c r="D18" s="8">
        <f>SUM(LARGE(E18:N18,{1,2,3,4,5,6,7}))</f>
        <v>528</v>
      </c>
      <c r="E18" s="9">
        <f>IF(ISERROR(VLOOKUP(B18,'Race 1'!$I$3:$K$61,3,FALSE)),0,VLOOKUP(B18,'Race 1'!$I$3:$K$61,3,FALSE))</f>
        <v>92</v>
      </c>
      <c r="F18" s="9">
        <f>IF(ISERROR(VLOOKUP(B18,'Race 2'!$I$3:$K$64,3,FALSE)),0,VLOOKUP(B18,'Race 2'!$I$3:$K$64,3,FALSE))</f>
        <v>91</v>
      </c>
      <c r="G18" s="9">
        <f>IF(ISERROR(VLOOKUP(B18,'Race 3'!$G$3:$I$62,3,FALSE)),0,VLOOKUP(B18,'Race 3'!$G$3:$I$62,3,FALSE))</f>
        <v>0</v>
      </c>
      <c r="H18" s="9">
        <f>IF(ISERROR(VLOOKUP(B18,'Race 4'!$G$3:$I$52,3,FALSE)),0,VLOOKUP(B18,'Race 4'!$G$3:$I$52,3,FALSE))</f>
        <v>0</v>
      </c>
      <c r="I18" s="8">
        <f>IF(ISERROR(VLOOKUP(B18,'Race 5'!$G$3:$I$62,3,FALSE)),0,VLOOKUP(B18,'Race 5'!$G$3:$I$62,3,FALSE))</f>
        <v>84</v>
      </c>
      <c r="J18" s="8">
        <f>IF(ISERROR(VLOOKUP(B18,'Race 6'!$G$3:$I$66,3,FALSE)),0,VLOOKUP(B18,'Race 6'!$G$3:$I$66,3,FALSE))</f>
        <v>86</v>
      </c>
      <c r="K18" s="8">
        <f>IF(ISERROR(VLOOKUP($B18,'Race 7'!$G$3:$I$63,3,FALSE)),0,VLOOKUP($B18,'Race 7'!$G$3:$I$63,3,FALSE))</f>
        <v>0</v>
      </c>
      <c r="L18" s="8">
        <f>IF(ISERROR(VLOOKUP($B18,'Race 8'!$G$3:$I$56,3,FALSE)),0,VLOOKUP($B18,'Race 8'!$G$3:$I$56,3,FALSE))</f>
        <v>91</v>
      </c>
      <c r="M18" s="8">
        <f>IF(ISERROR(VLOOKUP($B18,'Race 9'!$G$3:$I$66,3,FALSE)),0,VLOOKUP($B18,'Race 9'!$G$3:$I$66,3,FALSE))</f>
        <v>84</v>
      </c>
      <c r="N18" s="8">
        <f>IF(ISERROR(VLOOKUP($B18,'Race 10'!$G$3:$I$65,3,FALSE)),0,VLOOKUP($B18,'Race 10'!$G$3:$I$65,3,FALSE))</f>
        <v>0</v>
      </c>
      <c r="O18" s="205"/>
      <c r="P18" s="115">
        <v>2</v>
      </c>
      <c r="R18" s="3"/>
      <c r="S18" s="32"/>
      <c r="T18" s="3"/>
      <c r="U18" s="3"/>
    </row>
    <row r="19" spans="1:20" ht="12.75">
      <c r="A19" s="116">
        <v>6</v>
      </c>
      <c r="B19" s="64" t="s">
        <v>67</v>
      </c>
      <c r="C19" s="8">
        <f t="shared" si="0"/>
        <v>5</v>
      </c>
      <c r="D19" s="8">
        <f>SUM(LARGE(E19:N19,{1,2,3,4,5,6,7}))</f>
        <v>367</v>
      </c>
      <c r="E19" s="9">
        <f>IF(ISERROR(VLOOKUP(B19,'Race 1'!$I$3:$K$61,3,FALSE)),0,VLOOKUP(B19,'Race 1'!$I$3:$K$61,3,FALSE))</f>
        <v>80</v>
      </c>
      <c r="F19" s="9">
        <f>IF(ISERROR(VLOOKUP(B19,'Race 2'!$I$3:$K$64,3,FALSE)),0,VLOOKUP(B19,'Race 2'!$I$3:$K$64,3,FALSE))</f>
        <v>0</v>
      </c>
      <c r="G19" s="9">
        <f>IF(ISERROR(VLOOKUP(B19,'Race 3'!$G$3:$I$62,3,FALSE)),0,VLOOKUP(B19,'Race 3'!$G$3:$I$62,3,FALSE))</f>
        <v>66</v>
      </c>
      <c r="H19" s="9">
        <f>IF(ISERROR(VLOOKUP(B19,'Race 4'!$G$3:$I$52,3,FALSE)),0,VLOOKUP(B19,'Race 4'!$G$3:$I$52,3,FALSE))</f>
        <v>81</v>
      </c>
      <c r="I19" s="8">
        <f>IF(ISERROR(VLOOKUP(B19,'Race 5'!$G$3:$I$62,3,FALSE)),0,VLOOKUP(B19,'Race 5'!$G$3:$I$62,3,FALSE))</f>
        <v>0</v>
      </c>
      <c r="J19" s="8">
        <f>IF(ISERROR(VLOOKUP(B19,'Race 6'!$G$3:$I$66,3,FALSE)),0,VLOOKUP(B19,'Race 6'!$G$3:$I$66,3,FALSE))</f>
        <v>0</v>
      </c>
      <c r="K19" s="8">
        <f>IF(ISERROR(VLOOKUP($B19,'Race 7'!$G$3:$I$63,3,FALSE)),0,VLOOKUP($B19,'Race 7'!$G$3:$I$63,3,FALSE))</f>
        <v>0</v>
      </c>
      <c r="L19" s="8">
        <f>IF(ISERROR(VLOOKUP($B19,'Race 8'!$G$3:$I$56,3,FALSE)),0,VLOOKUP($B19,'Race 8'!$G$3:$I$56,3,FALSE))</f>
        <v>0</v>
      </c>
      <c r="M19" s="8">
        <f>IF(ISERROR(VLOOKUP($B19,'Race 9'!$G$3:$I$66,3,FALSE)),0,VLOOKUP($B19,'Race 9'!$G$3:$I$66,3,FALSE))</f>
        <v>77</v>
      </c>
      <c r="N19" s="8">
        <f>IF(ISERROR(VLOOKUP($B19,'Race 10'!$G$3:$I$65,3,FALSE)),0,VLOOKUP($B19,'Race 10'!$G$3:$I$65,3,FALSE))</f>
        <v>63</v>
      </c>
      <c r="O19" s="205"/>
      <c r="P19" s="115">
        <v>2</v>
      </c>
      <c r="R19" s="3"/>
      <c r="S19" s="32"/>
      <c r="T19" s="3"/>
    </row>
    <row r="20" spans="1:16" ht="12.75">
      <c r="A20" s="116">
        <v>7</v>
      </c>
      <c r="B20" s="70" t="s">
        <v>36</v>
      </c>
      <c r="C20" s="8">
        <f t="shared" si="0"/>
        <v>4</v>
      </c>
      <c r="D20" s="8">
        <f>SUM(LARGE(E20:N20,{1,2,3,4,5,6,7}))</f>
        <v>351</v>
      </c>
      <c r="E20" s="9">
        <f>IF(ISERROR(VLOOKUP(B20,'Race 1'!$I$3:$K$61,3,FALSE)),0,VLOOKUP(B20,'Race 1'!$I$3:$K$61,3,FALSE))</f>
        <v>0</v>
      </c>
      <c r="F20" s="9">
        <f>IF(ISERROR(VLOOKUP(B20,'Race 2'!$I$3:$K$64,3,FALSE)),0,VLOOKUP(B20,'Race 2'!$I$3:$K$64,3,FALSE))</f>
        <v>0</v>
      </c>
      <c r="G20" s="9">
        <f>IF(ISERROR(VLOOKUP(B20,'Race 3'!$G$3:$I$62,3,FALSE)),0,VLOOKUP(B20,'Race 3'!$G$3:$I$62,3,FALSE))</f>
        <v>91</v>
      </c>
      <c r="H20" s="9">
        <f>IF(ISERROR(VLOOKUP(B20,'Race 4'!$G$3:$I$52,3,FALSE)),0,VLOOKUP(B20,'Race 4'!$G$3:$I$52,3,FALSE))</f>
        <v>89</v>
      </c>
      <c r="I20" s="8">
        <f>IF(ISERROR(VLOOKUP(B20,'Race 5'!$G$3:$I$62,3,FALSE)),0,VLOOKUP(B20,'Race 5'!$G$3:$I$62,3,FALSE))</f>
        <v>86</v>
      </c>
      <c r="J20" s="8">
        <f>IF(ISERROR(VLOOKUP(B20,'Race 6'!$G$3:$I$66,3,FALSE)),0,VLOOKUP(B20,'Race 6'!$G$3:$I$66,3,FALSE))</f>
        <v>0</v>
      </c>
      <c r="K20" s="8">
        <f>IF(ISERROR(VLOOKUP($B20,'Race 7'!$G$3:$I$63,3,FALSE)),0,VLOOKUP($B20,'Race 7'!$G$3:$I$63,3,FALSE))</f>
        <v>0</v>
      </c>
      <c r="L20" s="8">
        <f>IF(ISERROR(VLOOKUP($B20,'Race 8'!$G$3:$I$56,3,FALSE)),0,VLOOKUP($B20,'Race 8'!$G$3:$I$56,3,FALSE))</f>
        <v>0</v>
      </c>
      <c r="M20" s="8">
        <f>IF(ISERROR(VLOOKUP($B20,'Race 9'!$G$3:$I$66,3,FALSE)),0,VLOOKUP($B20,'Race 9'!$G$3:$I$66,3,FALSE))</f>
        <v>0</v>
      </c>
      <c r="N20" s="8">
        <f>IF(ISERROR(VLOOKUP($B20,'Race 10'!$G$3:$I$65,3,FALSE)),0,VLOOKUP($B20,'Race 10'!$G$3:$I$65,3,FALSE))</f>
        <v>85</v>
      </c>
      <c r="O20" s="205"/>
      <c r="P20" s="115">
        <v>2</v>
      </c>
    </row>
    <row r="21" spans="1:16" ht="12.75">
      <c r="A21" s="116">
        <v>8</v>
      </c>
      <c r="B21" s="64" t="s">
        <v>109</v>
      </c>
      <c r="C21" s="8">
        <f t="shared" si="0"/>
        <v>2</v>
      </c>
      <c r="D21" s="8">
        <f>SUM(LARGE(E21:N21,{1,2,3,4,5,6,7}))</f>
        <v>185</v>
      </c>
      <c r="E21" s="9">
        <f>IF(ISERROR(VLOOKUP(B21,'Race 1'!$I$3:$K$61,3,FALSE)),0,VLOOKUP(B21,'Race 1'!$I$3:$K$61,3,FALSE))</f>
        <v>89</v>
      </c>
      <c r="F21" s="9">
        <f>IF(ISERROR(VLOOKUP(B21,'Race 2'!$I$3:$K$64,3,FALSE)),0,VLOOKUP(B21,'Race 2'!$I$3:$K$64,3,FALSE))</f>
        <v>0</v>
      </c>
      <c r="G21" s="9">
        <f>IF(ISERROR(VLOOKUP(B21,'Race 3'!$G$3:$I$62,3,FALSE)),0,VLOOKUP(B21,'Race 3'!$G$3:$I$62,3,FALSE))</f>
        <v>0</v>
      </c>
      <c r="H21" s="9">
        <f>IF(ISERROR(VLOOKUP(B21,'Race 4'!$G$3:$I$52,3,FALSE)),0,VLOOKUP(B21,'Race 4'!$G$3:$I$52,3,FALSE))</f>
        <v>0</v>
      </c>
      <c r="I21" s="8">
        <f>IF(ISERROR(VLOOKUP(B21,'Race 5'!$G$3:$I$62,3,FALSE)),0,VLOOKUP(B21,'Race 5'!$G$3:$I$62,3,FALSE))</f>
        <v>96</v>
      </c>
      <c r="J21" s="8">
        <f>IF(ISERROR(VLOOKUP(B21,'Race 6'!$G$3:$I$66,3,FALSE)),0,VLOOKUP(B21,'Race 6'!$G$3:$I$66,3,FALSE))</f>
        <v>0</v>
      </c>
      <c r="K21" s="8">
        <f>IF(ISERROR(VLOOKUP($B21,'Race 7'!$G$3:$I$63,3,FALSE)),0,VLOOKUP($B21,'Race 7'!$G$3:$I$63,3,FALSE))</f>
        <v>0</v>
      </c>
      <c r="L21" s="8">
        <f>IF(ISERROR(VLOOKUP($B21,'Race 8'!$G$3:$I$56,3,FALSE)),0,VLOOKUP($B21,'Race 8'!$G$3:$I$56,3,FALSE))</f>
        <v>0</v>
      </c>
      <c r="M21" s="8">
        <f>IF(ISERROR(VLOOKUP($B21,'Race 9'!$G$3:$I$66,3,FALSE)),0,VLOOKUP($B21,'Race 9'!$G$3:$I$66,3,FALSE))</f>
        <v>0</v>
      </c>
      <c r="N21" s="8">
        <f>IF(ISERROR(VLOOKUP($B21,'Race 10'!$G$3:$I$65,3,FALSE)),0,VLOOKUP($B21,'Race 10'!$G$3:$I$65,3,FALSE))</f>
        <v>0</v>
      </c>
      <c r="O21" s="205"/>
      <c r="P21" s="115">
        <v>2</v>
      </c>
    </row>
    <row r="22" spans="1:16" ht="12.75" customHeight="1">
      <c r="A22" s="116">
        <v>9</v>
      </c>
      <c r="B22" s="70" t="s">
        <v>80</v>
      </c>
      <c r="C22" s="8">
        <f t="shared" si="0"/>
        <v>1</v>
      </c>
      <c r="D22" s="8">
        <f>SUM(LARGE(E22:N22,{1,2,3,4,5,6,7}))</f>
        <v>89</v>
      </c>
      <c r="E22" s="9">
        <f>IF(ISERROR(VLOOKUP(B22,'Race 1'!$I$3:$K$61,3,FALSE)),0,VLOOKUP(B22,'Race 1'!$I$3:$K$61,3,FALSE))</f>
        <v>0</v>
      </c>
      <c r="F22" s="9">
        <f>IF(ISERROR(VLOOKUP(B22,'Race 2'!$I$3:$K$64,3,FALSE)),0,VLOOKUP(B22,'Race 2'!$I$3:$K$64,3,FALSE))</f>
        <v>89</v>
      </c>
      <c r="G22" s="9">
        <f>IF(ISERROR(VLOOKUP(B22,'Race 3'!$G$3:$I$62,3,FALSE)),0,VLOOKUP(B22,'Race 3'!$G$3:$I$62,3,FALSE))</f>
        <v>0</v>
      </c>
      <c r="H22" s="9">
        <f>IF(ISERROR(VLOOKUP(B22,'Race 4'!$G$3:$I$52,3,FALSE)),0,VLOOKUP(B22,'Race 4'!$G$3:$I$52,3,FALSE))</f>
        <v>0</v>
      </c>
      <c r="I22" s="8">
        <f>IF(ISERROR(VLOOKUP(B22,'Race 5'!$G$3:$I$62,3,FALSE)),0,VLOOKUP(B22,'Race 5'!$G$3:$I$62,3,FALSE))</f>
        <v>0</v>
      </c>
      <c r="J22" s="8">
        <f>IF(ISERROR(VLOOKUP(B22,'Race 6'!$G$3:$I$66,3,FALSE)),0,VLOOKUP(B22,'Race 6'!$G$3:$I$66,3,FALSE))</f>
        <v>0</v>
      </c>
      <c r="K22" s="8">
        <f>IF(ISERROR(VLOOKUP($B22,'Race 7'!$G$3:$I$63,3,FALSE)),0,VLOOKUP($B22,'Race 7'!$G$3:$I$63,3,FALSE))</f>
        <v>0</v>
      </c>
      <c r="L22" s="8">
        <f>IF(ISERROR(VLOOKUP($B22,'Race 8'!$G$3:$I$56,3,FALSE)),0,VLOOKUP($B22,'Race 8'!$G$3:$I$56,3,FALSE))</f>
        <v>0</v>
      </c>
      <c r="M22" s="8">
        <f>IF(ISERROR(VLOOKUP($B22,'Race 9'!$G$3:$I$66,3,FALSE)),0,VLOOKUP($B22,'Race 9'!$G$3:$I$66,3,FALSE))</f>
        <v>0</v>
      </c>
      <c r="N22" s="8">
        <f>IF(ISERROR(VLOOKUP($B22,'Race 10'!$G$3:$I$65,3,FALSE)),0,VLOOKUP($B22,'Race 10'!$G$3:$I$65,3,FALSE))</f>
        <v>0</v>
      </c>
      <c r="O22" s="205"/>
      <c r="P22" s="115">
        <v>2</v>
      </c>
    </row>
    <row r="23" spans="1:16" ht="12.75" customHeight="1" thickBot="1">
      <c r="A23" s="116">
        <v>10</v>
      </c>
      <c r="B23" s="85" t="s">
        <v>79</v>
      </c>
      <c r="C23" s="8">
        <f t="shared" si="0"/>
        <v>1</v>
      </c>
      <c r="D23" s="8">
        <f>SUM(LARGE(E23:N23,{1,2,3,4,5,6,7}))</f>
        <v>88</v>
      </c>
      <c r="E23" s="9">
        <f>IF(ISERROR(VLOOKUP(B23,'Race 1'!$I$3:$K$61,3,FALSE)),0,VLOOKUP(B23,'Race 1'!$I$3:$K$61,3,FALSE))</f>
        <v>88</v>
      </c>
      <c r="F23" s="9">
        <f>IF(ISERROR(VLOOKUP(B23,'Race 2'!$I$3:$K$64,3,FALSE)),0,VLOOKUP(B23,'Race 2'!$I$3:$K$64,3,FALSE))</f>
        <v>0</v>
      </c>
      <c r="G23" s="9">
        <f>IF(ISERROR(VLOOKUP(B23,'Race 3'!$G$3:$I$62,3,FALSE)),0,VLOOKUP(B23,'Race 3'!$G$3:$I$62,3,FALSE))</f>
        <v>0</v>
      </c>
      <c r="H23" s="9">
        <f>IF(ISERROR(VLOOKUP(B23,'Race 4'!$G$3:$I$52,3,FALSE)),0,VLOOKUP(B23,'Race 4'!$G$3:$I$52,3,FALSE))</f>
        <v>0</v>
      </c>
      <c r="I23" s="8">
        <f>IF(ISERROR(VLOOKUP(B23,'Race 5'!$G$3:$I$62,3,FALSE)),0,VLOOKUP(B23,'Race 5'!$G$3:$I$62,3,FALSE))</f>
        <v>0</v>
      </c>
      <c r="J23" s="8">
        <f>IF(ISERROR(VLOOKUP(B23,'Race 6'!$G$3:$I$66,3,FALSE)),0,VLOOKUP(B23,'Race 6'!$G$3:$I$66,3,FALSE))</f>
        <v>0</v>
      </c>
      <c r="K23" s="8">
        <f>IF(ISERROR(VLOOKUP($B23,'Race 7'!$G$3:$I$63,3,FALSE)),0,VLOOKUP($B23,'Race 7'!$G$3:$I$63,3,FALSE))</f>
        <v>0</v>
      </c>
      <c r="L23" s="8">
        <f>IF(ISERROR(VLOOKUP($B23,'Race 8'!$G$3:$I$56,3,FALSE)),0,VLOOKUP($B23,'Race 8'!$G$3:$I$56,3,FALSE))</f>
        <v>0</v>
      </c>
      <c r="M23" s="8">
        <f>IF(ISERROR(VLOOKUP($B23,'Race 9'!$G$3:$I$66,3,FALSE)),0,VLOOKUP($B23,'Race 9'!$G$3:$I$66,3,FALSE))</f>
        <v>0</v>
      </c>
      <c r="N23" s="8">
        <f>IF(ISERROR(VLOOKUP($B23,'Race 10'!$G$3:$I$65,3,FALSE)),0,VLOOKUP($B23,'Race 10'!$G$3:$I$65,3,FALSE))</f>
        <v>0</v>
      </c>
      <c r="O23" s="205"/>
      <c r="P23" s="115">
        <v>2</v>
      </c>
    </row>
    <row r="24" spans="1:19" ht="12.75" customHeight="1">
      <c r="A24" s="118">
        <v>1</v>
      </c>
      <c r="B24" s="110" t="s">
        <v>24</v>
      </c>
      <c r="C24" s="111">
        <f t="shared" si="0"/>
        <v>7</v>
      </c>
      <c r="D24" s="111">
        <f>SUM(LARGE(E24:N24,{1,2,3,4,5,6,7}))</f>
        <v>639</v>
      </c>
      <c r="E24" s="112">
        <f>IF(ISERROR(VLOOKUP(B24,'Race 1'!$I$3:$K$61,3,FALSE)),0,VLOOKUP(B24,'Race 1'!$I$3:$K$61,3,FALSE))</f>
        <v>91</v>
      </c>
      <c r="F24" s="112">
        <f>IF(ISERROR(VLOOKUP(B24,'Race 2'!$I$3:$K$64,3,FALSE)),0,VLOOKUP(B24,'Race 2'!$I$3:$K$64,3,FALSE))</f>
        <v>88</v>
      </c>
      <c r="G24" s="112">
        <f>IF(ISERROR(VLOOKUP(B24,'Race 3'!$G$3:$I$62,3,FALSE)),0,VLOOKUP(B24,'Race 3'!$G$3:$I$62,3,FALSE))</f>
        <v>92</v>
      </c>
      <c r="H24" s="112">
        <f>IF(ISERROR(VLOOKUP(B24,'Race 4'!$G$3:$I$52,3,FALSE)),0,VLOOKUP(B24,'Race 4'!$G$3:$I$52,3,FALSE))</f>
        <v>93</v>
      </c>
      <c r="I24" s="111">
        <f>IF(ISERROR(VLOOKUP(B24,'Race 5'!$G$3:$I$62,3,FALSE)),0,VLOOKUP(B24,'Race 5'!$G$3:$I$62,3,FALSE))</f>
        <v>0</v>
      </c>
      <c r="J24" s="111">
        <f>IF(ISERROR(VLOOKUP(B24,'Race 6'!$G$3:$I$66,3,FALSE)),0,VLOOKUP(B24,'Race 6'!$G$3:$I$66,3,FALSE))</f>
        <v>92</v>
      </c>
      <c r="K24" s="111">
        <f>IF(ISERROR(VLOOKUP($B24,'Race 7'!$G$3:$I$63,3,FALSE)),0,VLOOKUP($B24,'Race 7'!$G$3:$I$63,3,FALSE))</f>
        <v>90</v>
      </c>
      <c r="L24" s="111">
        <f>IF(ISERROR(VLOOKUP($B24,'Race 8'!$G$3:$I$56,3,FALSE)),0,VLOOKUP($B24,'Race 8'!$G$3:$I$56,3,FALSE))</f>
        <v>93</v>
      </c>
      <c r="M24" s="111">
        <f>IF(ISERROR(VLOOKUP($B24,'Race 9'!$G$3:$I$66,3,FALSE)),0,VLOOKUP($B24,'Race 9'!$G$3:$I$66,3,FALSE))</f>
        <v>0</v>
      </c>
      <c r="N24" s="111">
        <f>IF(ISERROR(VLOOKUP($B24,'Race 10'!$G$3:$I$65,3,FALSE)),0,VLOOKUP($B24,'Race 10'!$G$3:$I$65,3,FALSE))</f>
        <v>0</v>
      </c>
      <c r="O24" s="204">
        <v>3</v>
      </c>
      <c r="P24" s="113">
        <v>3</v>
      </c>
      <c r="S24" s="1"/>
    </row>
    <row r="25" spans="1:19" ht="12.75" customHeight="1">
      <c r="A25" s="116">
        <v>2</v>
      </c>
      <c r="B25" s="85" t="s">
        <v>51</v>
      </c>
      <c r="C25" s="8">
        <f t="shared" si="0"/>
        <v>7</v>
      </c>
      <c r="D25" s="8">
        <f>SUM(LARGE(E25:N25,{1,2,3,4,5,6,7}))</f>
        <v>616</v>
      </c>
      <c r="E25" s="9">
        <f>IF(ISERROR(VLOOKUP(B25,'Race 1'!$I$3:$K$61,3,FALSE)),0,VLOOKUP(B25,'Race 1'!$I$3:$K$61,3,FALSE))</f>
        <v>0</v>
      </c>
      <c r="F25" s="9">
        <f>IF(ISERROR(VLOOKUP(B25,'Race 2'!$I$3:$K$64,3,FALSE)),0,VLOOKUP(B25,'Race 2'!$I$3:$K$64,3,FALSE))</f>
        <v>86</v>
      </c>
      <c r="G25" s="9">
        <f>IF(ISERROR(VLOOKUP(B25,'Race 3'!$G$3:$I$62,3,FALSE)),0,VLOOKUP(B25,'Race 3'!$G$3:$I$62,3,FALSE))</f>
        <v>87</v>
      </c>
      <c r="H25" s="9">
        <f>IF(ISERROR(VLOOKUP(B25,'Race 4'!$G$3:$I$52,3,FALSE)),0,VLOOKUP(B25,'Race 4'!$G$3:$I$52,3,FALSE))</f>
        <v>90</v>
      </c>
      <c r="I25" s="8">
        <f>IF(ISERROR(VLOOKUP(B25,'Race 5'!$G$3:$I$62,3,FALSE)),0,VLOOKUP(B25,'Race 5'!$G$3:$I$62,3,FALSE))</f>
        <v>87</v>
      </c>
      <c r="J25" s="8">
        <f>IF(ISERROR(VLOOKUP(B25,'Race 6'!$G$3:$I$66,3,FALSE)),0,VLOOKUP(B25,'Race 6'!$G$3:$I$66,3,FALSE))</f>
        <v>88</v>
      </c>
      <c r="K25" s="8">
        <f>IF(ISERROR(VLOOKUP($B25,'Race 7'!$G$3:$I$63,3,FALSE)),0,VLOOKUP($B25,'Race 7'!$G$3:$I$63,3,FALSE))</f>
        <v>89</v>
      </c>
      <c r="L25" s="8">
        <f>IF(ISERROR(VLOOKUP($B25,'Race 8'!$G$3:$I$56,3,FALSE)),0,VLOOKUP($B25,'Race 8'!$G$3:$I$56,3,FALSE))</f>
        <v>89</v>
      </c>
      <c r="M25" s="8">
        <f>IF(ISERROR(VLOOKUP($B25,'Race 9'!$G$3:$I$66,3,FALSE)),0,VLOOKUP($B25,'Race 9'!$G$3:$I$66,3,FALSE))</f>
        <v>0</v>
      </c>
      <c r="N25" s="8">
        <f>IF(ISERROR(VLOOKUP($B25,'Race 10'!$G$3:$I$65,3,FALSE)),0,VLOOKUP($B25,'Race 10'!$G$3:$I$65,3,FALSE))</f>
        <v>0</v>
      </c>
      <c r="O25" s="205"/>
      <c r="P25" s="115">
        <v>3</v>
      </c>
      <c r="S25" s="1"/>
    </row>
    <row r="26" spans="1:19" ht="12.75" customHeight="1">
      <c r="A26" s="193">
        <v>3</v>
      </c>
      <c r="B26" s="194" t="s">
        <v>35</v>
      </c>
      <c r="C26" s="195">
        <f t="shared" si="0"/>
        <v>8</v>
      </c>
      <c r="D26" s="195">
        <f>SUM(LARGE(E26:N26,{1,2,3,4,5,6,7}))</f>
        <v>615</v>
      </c>
      <c r="E26" s="196">
        <f>IF(ISERROR(VLOOKUP(B26,'Race 1'!$I$3:$K$61,3,FALSE)),0,VLOOKUP(B26,'Race 1'!$I$3:$K$61,3,FALSE))</f>
        <v>87</v>
      </c>
      <c r="F26" s="196">
        <f>IF(ISERROR(VLOOKUP(B26,'Race 2'!$I$3:$K$64,3,FALSE)),0,VLOOKUP(B26,'Race 2'!$I$3:$K$64,3,FALSE))</f>
        <v>87</v>
      </c>
      <c r="G26" s="196">
        <f>IF(ISERROR(VLOOKUP(B26,'Race 3'!$G$3:$I$62,3,FALSE)),0,VLOOKUP(B26,'Race 3'!$G$3:$I$62,3,FALSE))</f>
        <v>88</v>
      </c>
      <c r="H26" s="196">
        <f>IF(ISERROR(VLOOKUP(B26,'Race 4'!$G$3:$I$52,3,FALSE)),0,VLOOKUP(B26,'Race 4'!$G$3:$I$52,3,FALSE))</f>
        <v>0</v>
      </c>
      <c r="I26" s="195">
        <f>IF(ISERROR(VLOOKUP(B26,'Race 5'!$G$3:$I$62,3,FALSE)),0,VLOOKUP(B26,'Race 5'!$G$3:$I$62,3,FALSE))</f>
        <v>85</v>
      </c>
      <c r="J26" s="195">
        <f>IF(ISERROR(VLOOKUP(B26,'Race 6'!$G$3:$I$66,3,FALSE)),0,VLOOKUP(B26,'Race 6'!$G$3:$I$66,3,FALSE))</f>
        <v>90</v>
      </c>
      <c r="K26" s="195">
        <f>IF(ISERROR(VLOOKUP($B26,'Race 7'!$G$3:$I$63,3,FALSE)),0,VLOOKUP($B26,'Race 7'!$G$3:$I$63,3,FALSE))</f>
        <v>88</v>
      </c>
      <c r="L26" s="195">
        <f>IF(ISERROR(VLOOKUP($B26,'Race 8'!$G$3:$I$56,3,FALSE)),0,VLOOKUP($B26,'Race 8'!$G$3:$I$56,3,FALSE))</f>
        <v>0</v>
      </c>
      <c r="M26" s="195">
        <f>IF(ISERROR(VLOOKUP($B26,'Race 9'!$G$3:$I$66,3,FALSE)),0,VLOOKUP($B26,'Race 9'!$G$3:$I$66,3,FALSE))</f>
        <v>87</v>
      </c>
      <c r="N26" s="195">
        <f>IF(ISERROR(VLOOKUP($B26,'Race 10'!$G$3:$I$65,3,FALSE)),0,VLOOKUP($B26,'Race 10'!$G$3:$I$65,3,FALSE))</f>
        <v>88</v>
      </c>
      <c r="O26" s="205"/>
      <c r="P26" s="115">
        <v>3</v>
      </c>
      <c r="S26" s="1"/>
    </row>
    <row r="27" spans="1:19" ht="12.75" customHeight="1">
      <c r="A27" s="116">
        <v>4</v>
      </c>
      <c r="B27" s="64" t="s">
        <v>85</v>
      </c>
      <c r="C27" s="8">
        <f t="shared" si="0"/>
        <v>6</v>
      </c>
      <c r="D27" s="8">
        <f>SUM(LARGE(E27:N27,{1,2,3,4,5,6,7}))</f>
        <v>552</v>
      </c>
      <c r="E27" s="9">
        <f>IF(ISERROR(VLOOKUP(B27,'Race 1'!$I$3:$K$61,3,FALSE)),0,VLOOKUP(B27,'Race 1'!$I$3:$K$61,3,FALSE))</f>
        <v>0</v>
      </c>
      <c r="F27" s="9">
        <f>IF(ISERROR(VLOOKUP(B27,'Race 2'!$I$3:$K$64,3,FALSE)),0,VLOOKUP(B27,'Race 2'!$I$3:$K$64,3,FALSE))</f>
        <v>0</v>
      </c>
      <c r="G27" s="9">
        <f>IF(ISERROR(VLOOKUP(B27,'Race 3'!$G$3:$I$62,3,FALSE)),0,VLOOKUP(B27,'Race 3'!$G$3:$I$62,3,FALSE))</f>
        <v>94</v>
      </c>
      <c r="H27" s="9">
        <f>IF(ISERROR(VLOOKUP(B27,'Race 4'!$G$3:$I$52,3,FALSE)),0,VLOOKUP(B27,'Race 4'!$G$3:$I$52,3,FALSE))</f>
        <v>94</v>
      </c>
      <c r="I27" s="8">
        <f>IF(ISERROR(VLOOKUP(B27,'Race 5'!$G$3:$I$62,3,FALSE)),0,VLOOKUP(B27,'Race 5'!$G$3:$I$62,3,FALSE))</f>
        <v>92</v>
      </c>
      <c r="J27" s="8">
        <f>IF(ISERROR(VLOOKUP(B27,'Race 6'!$G$3:$I$66,3,FALSE)),0,VLOOKUP(B27,'Race 6'!$G$3:$I$66,3,FALSE))</f>
        <v>87</v>
      </c>
      <c r="K27" s="8">
        <f>IF(ISERROR(VLOOKUP($B27,'Race 7'!$G$3:$I$63,3,FALSE)),0,VLOOKUP($B27,'Race 7'!$G$3:$I$63,3,FALSE))</f>
        <v>0</v>
      </c>
      <c r="L27" s="8">
        <f>IF(ISERROR(VLOOKUP($B27,'Race 8'!$G$3:$I$56,3,FALSE)),0,VLOOKUP($B27,'Race 8'!$G$3:$I$56,3,FALSE))</f>
        <v>0</v>
      </c>
      <c r="M27" s="8">
        <f>IF(ISERROR(VLOOKUP($B27,'Race 9'!$G$3:$I$66,3,FALSE)),0,VLOOKUP($B27,'Race 9'!$G$3:$I$66,3,FALSE))</f>
        <v>93</v>
      </c>
      <c r="N27" s="8">
        <f>IF(ISERROR(VLOOKUP($B27,'Race 10'!$G$3:$I$65,3,FALSE)),0,VLOOKUP($B27,'Race 10'!$G$3:$I$65,3,FALSE))</f>
        <v>92</v>
      </c>
      <c r="O27" s="205"/>
      <c r="P27" s="115">
        <v>3</v>
      </c>
      <c r="S27" s="1"/>
    </row>
    <row r="28" spans="1:19" ht="12.75" customHeight="1">
      <c r="A28" s="116">
        <v>5</v>
      </c>
      <c r="B28" s="70" t="s">
        <v>66</v>
      </c>
      <c r="C28" s="8">
        <f t="shared" si="0"/>
        <v>6</v>
      </c>
      <c r="D28" s="8">
        <f>SUM(LARGE(E28:N28,{1,2,3,4,5,6,7}))</f>
        <v>469</v>
      </c>
      <c r="E28" s="9">
        <f>IF(ISERROR(VLOOKUP(B28,'Race 1'!$I$3:$K$61,3,FALSE)),0,VLOOKUP(B28,'Race 1'!$I$3:$K$61,3,FALSE))</f>
        <v>78</v>
      </c>
      <c r="F28" s="9">
        <f>IF(ISERROR(VLOOKUP(B28,'Race 2'!$I$3:$K$64,3,FALSE)),0,VLOOKUP(B28,'Race 2'!$I$3:$K$64,3,FALSE))</f>
        <v>0</v>
      </c>
      <c r="G28" s="9">
        <f>IF(ISERROR(VLOOKUP(B28,'Race 3'!$G$3:$I$62,3,FALSE)),0,VLOOKUP(B28,'Race 3'!$G$3:$I$62,3,FALSE))</f>
        <v>83</v>
      </c>
      <c r="H28" s="9">
        <f>IF(ISERROR(VLOOKUP(B28,'Race 4'!$G$3:$I$52,3,FALSE)),0,VLOOKUP(B28,'Race 4'!$G$3:$I$52,3,FALSE))</f>
        <v>0</v>
      </c>
      <c r="I28" s="8">
        <f>IF(ISERROR(VLOOKUP(B28,'Race 5'!$G$3:$I$62,3,FALSE)),0,VLOOKUP(B28,'Race 5'!$G$3:$I$62,3,FALSE))</f>
        <v>76</v>
      </c>
      <c r="J28" s="8">
        <f>IF(ISERROR(VLOOKUP(B28,'Race 6'!$G$3:$I$66,3,FALSE)),0,VLOOKUP(B28,'Race 6'!$G$3:$I$66,3,FALSE))</f>
        <v>0</v>
      </c>
      <c r="K28" s="8">
        <f>IF(ISERROR(VLOOKUP($B28,'Race 7'!$G$3:$I$63,3,FALSE)),0,VLOOKUP($B28,'Race 7'!$G$3:$I$63,3,FALSE))</f>
        <v>80</v>
      </c>
      <c r="L28" s="8">
        <f>IF(ISERROR(VLOOKUP($B28,'Race 8'!$G$3:$I$56,3,FALSE)),0,VLOOKUP($B28,'Race 8'!$G$3:$I$56,3,FALSE))</f>
        <v>80</v>
      </c>
      <c r="M28" s="8">
        <f>IF(ISERROR(VLOOKUP($B28,'Race 9'!$G$3:$I$66,3,FALSE)),0,VLOOKUP($B28,'Race 9'!$G$3:$I$66,3,FALSE))</f>
        <v>0</v>
      </c>
      <c r="N28" s="8">
        <f>IF(ISERROR(VLOOKUP($B28,'Race 10'!$G$3:$I$65,3,FALSE)),0,VLOOKUP($B28,'Race 10'!$G$3:$I$65,3,FALSE))</f>
        <v>72</v>
      </c>
      <c r="O28" s="205"/>
      <c r="P28" s="115">
        <v>3</v>
      </c>
      <c r="S28" s="1"/>
    </row>
    <row r="29" spans="1:19" ht="12.75" customHeight="1">
      <c r="A29" s="116">
        <v>6</v>
      </c>
      <c r="B29" s="70" t="s">
        <v>182</v>
      </c>
      <c r="C29" s="8">
        <f t="shared" si="0"/>
        <v>4</v>
      </c>
      <c r="D29" s="8">
        <f>SUM(LARGE(E29:N29,{1,2,3,4,5,6,7}))</f>
        <v>365</v>
      </c>
      <c r="E29" s="9">
        <f>IF(ISERROR(VLOOKUP(B29,'Race 1'!$I$3:$K$61,3,FALSE)),0,VLOOKUP(B29,'Race 1'!$I$3:$K$61,3,FALSE))</f>
        <v>0</v>
      </c>
      <c r="F29" s="9">
        <f>IF(ISERROR(VLOOKUP(B29,'Race 2'!$I$3:$K$64,3,FALSE)),0,VLOOKUP(B29,'Race 2'!$I$3:$K$64,3,FALSE))</f>
        <v>0</v>
      </c>
      <c r="G29" s="9">
        <f>IF(ISERROR(VLOOKUP(B29,'Race 3'!$G$3:$I$62,3,FALSE)),0,VLOOKUP(B29,'Race 3'!$G$3:$I$62,3,FALSE))</f>
        <v>0</v>
      </c>
      <c r="H29" s="9">
        <f>IF(ISERROR(VLOOKUP(B29,'Race 4'!$G$3:$I$52,3,FALSE)),0,VLOOKUP(B29,'Race 4'!$G$3:$I$52,3,FALSE))</f>
        <v>92</v>
      </c>
      <c r="I29" s="8">
        <f>IF(ISERROR(VLOOKUP(B29,'Race 5'!$G$3:$I$62,3,FALSE)),0,VLOOKUP(B29,'Race 5'!$G$3:$I$62,3,FALSE))</f>
        <v>91</v>
      </c>
      <c r="J29" s="8">
        <f>IF(ISERROR(VLOOKUP(B29,'Race 6'!$G$3:$I$66,3,FALSE)),0,VLOOKUP(B29,'Race 6'!$G$3:$I$66,3,FALSE))</f>
        <v>0</v>
      </c>
      <c r="K29" s="8">
        <f>IF(ISERROR(VLOOKUP($B29,'Race 7'!$G$3:$I$63,3,FALSE)),0,VLOOKUP($B29,'Race 7'!$G$3:$I$63,3,FALSE))</f>
        <v>0</v>
      </c>
      <c r="L29" s="8">
        <f>IF(ISERROR(VLOOKUP($B29,'Race 8'!$G$3:$I$56,3,FALSE)),0,VLOOKUP($B29,'Race 8'!$G$3:$I$56,3,FALSE))</f>
        <v>0</v>
      </c>
      <c r="M29" s="8">
        <f>IF(ISERROR(VLOOKUP($B29,'Race 9'!$G$3:$I$66,3,FALSE)),0,VLOOKUP($B29,'Race 9'!$G$3:$I$66,3,FALSE))</f>
        <v>91</v>
      </c>
      <c r="N29" s="8">
        <f>IF(ISERROR(VLOOKUP($B29,'Race 10'!$G$3:$I$65,3,FALSE)),0,VLOOKUP($B29,'Race 10'!$G$3:$I$65,3,FALSE))</f>
        <v>91</v>
      </c>
      <c r="O29" s="205"/>
      <c r="P29" s="115">
        <v>3</v>
      </c>
      <c r="S29" s="1"/>
    </row>
    <row r="30" spans="1:19" ht="12.75" customHeight="1">
      <c r="A30" s="116">
        <v>7</v>
      </c>
      <c r="B30" s="70" t="s">
        <v>194</v>
      </c>
      <c r="C30" s="8">
        <f t="shared" si="0"/>
        <v>4</v>
      </c>
      <c r="D30" s="8">
        <f>SUM(LARGE(E30:N30,{1,2,3,4,5,6,7}))</f>
        <v>358</v>
      </c>
      <c r="E30" s="9">
        <f>IF(ISERROR(VLOOKUP(B30,'Race 1'!$I$3:$K$61,3,FALSE)),0,VLOOKUP(B30,'Race 1'!$I$3:$K$61,3,FALSE))</f>
        <v>0</v>
      </c>
      <c r="F30" s="9">
        <f>IF(ISERROR(VLOOKUP(B30,'Race 2'!$I$3:$K$64,3,FALSE)),0,VLOOKUP(B30,'Race 2'!$I$3:$K$64,3,FALSE))</f>
        <v>0</v>
      </c>
      <c r="G30" s="9">
        <f>IF(ISERROR(VLOOKUP(B30,'Race 3'!$G$3:$I$62,3,FALSE)),0,VLOOKUP(B30,'Race 3'!$G$3:$I$62,3,FALSE))</f>
        <v>0</v>
      </c>
      <c r="H30" s="9">
        <f>IF(ISERROR(VLOOKUP(B30,'Race 4'!$G$3:$I$52,3,FALSE)),0,VLOOKUP(B30,'Race 4'!$G$3:$I$52,3,FALSE))</f>
        <v>0</v>
      </c>
      <c r="I30" s="8">
        <f>IF(ISERROR(VLOOKUP(B30,'Race 5'!$G$3:$I$62,3,FALSE)),0,VLOOKUP(B30,'Race 5'!$G$3:$I$62,3,FALSE))</f>
        <v>88</v>
      </c>
      <c r="J30" s="8">
        <f>IF(ISERROR(VLOOKUP(B30,'Race 6'!$G$3:$I$66,3,FALSE)),0,VLOOKUP(B30,'Race 6'!$G$3:$I$66,3,FALSE))</f>
        <v>91</v>
      </c>
      <c r="K30" s="8">
        <f>IF(ISERROR(VLOOKUP($B30,'Race 7'!$G$3:$I$63,3,FALSE)),0,VLOOKUP($B30,'Race 7'!$G$3:$I$63,3,FALSE))</f>
        <v>0</v>
      </c>
      <c r="L30" s="8">
        <f>IF(ISERROR(VLOOKUP($B30,'Race 8'!$G$3:$I$56,3,FALSE)),0,VLOOKUP($B30,'Race 8'!$G$3:$I$56,3,FALSE))</f>
        <v>0</v>
      </c>
      <c r="M30" s="8">
        <f>IF(ISERROR(VLOOKUP($B30,'Race 9'!$G$3:$I$66,3,FALSE)),0,VLOOKUP($B30,'Race 9'!$G$3:$I$66,3,FALSE))</f>
        <v>90</v>
      </c>
      <c r="N30" s="8">
        <f>IF(ISERROR(VLOOKUP($B30,'Race 10'!$G$3:$I$65,3,FALSE)),0,VLOOKUP($B30,'Race 10'!$G$3:$I$65,3,FALSE))</f>
        <v>89</v>
      </c>
      <c r="O30" s="205"/>
      <c r="P30" s="115">
        <v>3</v>
      </c>
      <c r="S30" s="1"/>
    </row>
    <row r="31" spans="1:19" ht="12.75" customHeight="1">
      <c r="A31" s="116">
        <v>8</v>
      </c>
      <c r="B31" s="64" t="s">
        <v>41</v>
      </c>
      <c r="C31" s="8">
        <f t="shared" si="0"/>
        <v>2</v>
      </c>
      <c r="D31" s="8">
        <f>SUM(LARGE(E31:N31,{1,2,3,4,5,6,7}))</f>
        <v>168</v>
      </c>
      <c r="E31" s="9">
        <f>IF(ISERROR(VLOOKUP(B31,'Race 1'!$I$3:$K$61,3,FALSE)),0,VLOOKUP(B31,'Race 1'!$I$3:$K$61,3,FALSE))</f>
        <v>84</v>
      </c>
      <c r="F31" s="9">
        <f>IF(ISERROR(VLOOKUP(B31,'Race 2'!$I$3:$K$64,3,FALSE)),0,VLOOKUP(B31,'Race 2'!$I$3:$K$64,3,FALSE))</f>
        <v>84</v>
      </c>
      <c r="G31" s="9">
        <f>IF(ISERROR(VLOOKUP(B31,'Race 3'!$G$3:$I$62,3,FALSE)),0,VLOOKUP(B31,'Race 3'!$G$3:$I$62,3,FALSE))</f>
        <v>0</v>
      </c>
      <c r="H31" s="9">
        <f>IF(ISERROR(VLOOKUP(B31,'Race 4'!$G$3:$I$52,3,FALSE)),0,VLOOKUP(B31,'Race 4'!$G$3:$I$52,3,FALSE))</f>
        <v>0</v>
      </c>
      <c r="I31" s="8">
        <f>IF(ISERROR(VLOOKUP(B31,'Race 5'!$G$3:$I$62,3,FALSE)),0,VLOOKUP(B31,'Race 5'!$G$3:$I$62,3,FALSE))</f>
        <v>0</v>
      </c>
      <c r="J31" s="8">
        <f>IF(ISERROR(VLOOKUP(B31,'Race 6'!$G$3:$I$66,3,FALSE)),0,VLOOKUP(B31,'Race 6'!$G$3:$I$66,3,FALSE))</f>
        <v>0</v>
      </c>
      <c r="K31" s="8">
        <f>IF(ISERROR(VLOOKUP($B31,'Race 7'!$G$3:$I$63,3,FALSE)),0,VLOOKUP($B31,'Race 7'!$G$3:$I$63,3,FALSE))</f>
        <v>0</v>
      </c>
      <c r="L31" s="8">
        <f>IF(ISERROR(VLOOKUP($B31,'Race 8'!$G$3:$I$56,3,FALSE)),0,VLOOKUP($B31,'Race 8'!$G$3:$I$56,3,FALSE))</f>
        <v>0</v>
      </c>
      <c r="M31" s="8">
        <f>IF(ISERROR(VLOOKUP($B31,'Race 9'!$G$3:$I$66,3,FALSE)),0,VLOOKUP($B31,'Race 9'!$G$3:$I$66,3,FALSE))</f>
        <v>0</v>
      </c>
      <c r="N31" s="8" t="str">
        <f>IF(ISERROR(VLOOKUP($B31,'Race 10'!$G$3:$I$65,3,FALSE)),0,VLOOKUP($B31,'Race 10'!$G$3:$I$65,3,FALSE))</f>
        <v>guest</v>
      </c>
      <c r="O31" s="205"/>
      <c r="P31" s="115">
        <v>3</v>
      </c>
      <c r="S31" s="1"/>
    </row>
    <row r="32" spans="1:19" ht="12.75" customHeight="1">
      <c r="A32" s="116">
        <v>9</v>
      </c>
      <c r="B32" s="70" t="s">
        <v>172</v>
      </c>
      <c r="C32" s="8">
        <f t="shared" si="0"/>
        <v>1</v>
      </c>
      <c r="D32" s="8">
        <f>SUM(LARGE(E32:N32,{1,2,3,4,5,6,7}))</f>
        <v>89</v>
      </c>
      <c r="E32" s="9">
        <f>IF(ISERROR(VLOOKUP(B32,'Race 1'!$I$3:$K$61,3,FALSE)),0,VLOOKUP(B32,'Race 1'!$I$3:$K$61,3,FALSE))</f>
        <v>0</v>
      </c>
      <c r="F32" s="9">
        <f>IF(ISERROR(VLOOKUP(B32,'Race 2'!$I$3:$K$64,3,FALSE)),0,VLOOKUP(B32,'Race 2'!$I$3:$K$64,3,FALSE))</f>
        <v>0</v>
      </c>
      <c r="G32" s="9">
        <f>IF(ISERROR(VLOOKUP(B32,'Race 3'!$G$3:$I$62,3,FALSE)),0,VLOOKUP(B32,'Race 3'!$G$3:$I$62,3,FALSE))</f>
        <v>89</v>
      </c>
      <c r="H32" s="9">
        <f>IF(ISERROR(VLOOKUP(B32,'Race 4'!$G$3:$I$52,3,FALSE)),0,VLOOKUP(B32,'Race 4'!$G$3:$I$52,3,FALSE))</f>
        <v>0</v>
      </c>
      <c r="I32" s="8">
        <f>IF(ISERROR(VLOOKUP(B32,'Race 5'!$G$3:$I$62,3,FALSE)),0,VLOOKUP(B32,'Race 5'!$G$3:$I$62,3,FALSE))</f>
        <v>0</v>
      </c>
      <c r="J32" s="8">
        <f>IF(ISERROR(VLOOKUP(B32,'Race 6'!$G$3:$I$66,3,FALSE)),0,VLOOKUP(B32,'Race 6'!$G$3:$I$66,3,FALSE))</f>
        <v>0</v>
      </c>
      <c r="K32" s="8">
        <f>IF(ISERROR(VLOOKUP($B32,'Race 7'!$G$3:$I$63,3,FALSE)),0,VLOOKUP($B32,'Race 7'!$G$3:$I$63,3,FALSE))</f>
        <v>0</v>
      </c>
      <c r="L32" s="8">
        <f>IF(ISERROR(VLOOKUP($B32,'Race 8'!$G$3:$I$56,3,FALSE)),0,VLOOKUP($B32,'Race 8'!$G$3:$I$56,3,FALSE))</f>
        <v>0</v>
      </c>
      <c r="M32" s="8">
        <f>IF(ISERROR(VLOOKUP($B32,'Race 9'!$G$3:$I$66,3,FALSE)),0,VLOOKUP($B32,'Race 9'!$G$3:$I$66,3,FALSE))</f>
        <v>0</v>
      </c>
      <c r="N32" s="8">
        <f>IF(ISERROR(VLOOKUP($B32,'Race 10'!$G$3:$I$65,3,FALSE)),0,VLOOKUP($B32,'Race 10'!$G$3:$I$65,3,FALSE))</f>
        <v>0</v>
      </c>
      <c r="O32" s="205"/>
      <c r="P32" s="115">
        <v>3</v>
      </c>
      <c r="S32" s="1"/>
    </row>
    <row r="33" spans="1:19" ht="12.75" customHeight="1">
      <c r="A33" s="116">
        <v>10</v>
      </c>
      <c r="B33" s="70" t="s">
        <v>195</v>
      </c>
      <c r="C33" s="8">
        <f t="shared" si="0"/>
        <v>1</v>
      </c>
      <c r="D33" s="8">
        <f>SUM(LARGE(E33:N33,{1,2,3,4,5,6,7}))</f>
        <v>87</v>
      </c>
      <c r="E33" s="9">
        <f>IF(ISERROR(VLOOKUP(B33,'Race 1'!$I$3:$K$61,3,FALSE)),0,VLOOKUP(B33,'Race 1'!$I$3:$K$61,3,FALSE))</f>
        <v>0</v>
      </c>
      <c r="F33" s="9">
        <f>IF(ISERROR(VLOOKUP(B33,'Race 2'!$I$3:$K$64,3,FALSE)),0,VLOOKUP(B33,'Race 2'!$I$3:$K$64,3,FALSE))</f>
        <v>0</v>
      </c>
      <c r="G33" s="9">
        <f>IF(ISERROR(VLOOKUP(B33,'Race 3'!$G$3:$I$62,3,FALSE)),0,VLOOKUP(B33,'Race 3'!$G$3:$I$62,3,FALSE))</f>
        <v>0</v>
      </c>
      <c r="H33" s="9">
        <f>IF(ISERROR(VLOOKUP(B33,'Race 4'!$G$3:$I$52,3,FALSE)),0,VLOOKUP(B33,'Race 4'!$G$3:$I$52,3,FALSE))</f>
        <v>0</v>
      </c>
      <c r="I33" s="8">
        <f>IF(ISERROR(VLOOKUP(B33,'Race 5'!$G$3:$I$62,3,FALSE)),0,VLOOKUP(B33,'Race 5'!$G$3:$I$62,3,FALSE))</f>
        <v>0</v>
      </c>
      <c r="J33" s="8">
        <f>IF(ISERROR(VLOOKUP(B33,'Race 6'!$G$3:$I$66,3,FALSE)),0,VLOOKUP(B33,'Race 6'!$G$3:$I$66,3,FALSE))</f>
        <v>0</v>
      </c>
      <c r="K33" s="8">
        <f>IF(ISERROR(VLOOKUP($B33,'Race 7'!$G$3:$I$63,3,FALSE)),0,VLOOKUP($B33,'Race 7'!$G$3:$I$63,3,FALSE))</f>
        <v>87</v>
      </c>
      <c r="L33" s="8">
        <f>IF(ISERROR(VLOOKUP($B33,'Race 8'!$G$3:$I$56,3,FALSE)),0,VLOOKUP($B33,'Race 8'!$G$3:$I$56,3,FALSE))</f>
        <v>0</v>
      </c>
      <c r="M33" s="8">
        <f>IF(ISERROR(VLOOKUP($B33,'Race 9'!$G$3:$I$66,3,FALSE)),0,VLOOKUP($B33,'Race 9'!$G$3:$I$66,3,FALSE))</f>
        <v>0</v>
      </c>
      <c r="N33" s="8">
        <f>IF(ISERROR(VLOOKUP($B33,'Race 10'!$G$3:$I$65,3,FALSE)),0,VLOOKUP($B33,'Race 10'!$G$3:$I$65,3,FALSE))</f>
        <v>0</v>
      </c>
      <c r="O33" s="205"/>
      <c r="P33" s="115">
        <v>3</v>
      </c>
      <c r="S33" s="1"/>
    </row>
    <row r="34" spans="1:19" ht="12.75" customHeight="1">
      <c r="A34" s="116">
        <v>11</v>
      </c>
      <c r="B34" s="70" t="s">
        <v>173</v>
      </c>
      <c r="C34" s="8">
        <f t="shared" si="0"/>
        <v>1</v>
      </c>
      <c r="D34" s="8">
        <f>SUM(LARGE(E34:N34,{1,2,3,4,5,6,7}))</f>
        <v>84</v>
      </c>
      <c r="E34" s="9">
        <f>IF(ISERROR(VLOOKUP(B34,'Race 1'!$I$3:$K$61,3,FALSE)),0,VLOOKUP(B34,'Race 1'!$I$3:$K$61,3,FALSE))</f>
        <v>0</v>
      </c>
      <c r="F34" s="9">
        <f>IF(ISERROR(VLOOKUP(B34,'Race 2'!$I$3:$K$64,3,FALSE)),0,VLOOKUP(B34,'Race 2'!$I$3:$K$64,3,FALSE))</f>
        <v>0</v>
      </c>
      <c r="G34" s="9">
        <f>IF(ISERROR(VLOOKUP(B34,'Race 3'!$G$3:$I$62,3,FALSE)),0,VLOOKUP(B34,'Race 3'!$G$3:$I$62,3,FALSE))</f>
        <v>84</v>
      </c>
      <c r="H34" s="9">
        <f>IF(ISERROR(VLOOKUP(B34,'Race 4'!$G$3:$I$52,3,FALSE)),0,VLOOKUP(B34,'Race 4'!$G$3:$I$52,3,FALSE))</f>
        <v>0</v>
      </c>
      <c r="I34" s="8">
        <f>IF(ISERROR(VLOOKUP(B34,'Race 5'!$G$3:$I$62,3,FALSE)),0,VLOOKUP(B34,'Race 5'!$G$3:$I$62,3,FALSE))</f>
        <v>0</v>
      </c>
      <c r="J34" s="8">
        <f>IF(ISERROR(VLOOKUP(B34,'Race 6'!$G$3:$I$66,3,FALSE)),0,VLOOKUP(B34,'Race 6'!$G$3:$I$66,3,FALSE))</f>
        <v>0</v>
      </c>
      <c r="K34" s="8">
        <f>IF(ISERROR(VLOOKUP($B34,'Race 7'!$G$3:$I$63,3,FALSE)),0,VLOOKUP($B34,'Race 7'!$G$3:$I$63,3,FALSE))</f>
        <v>0</v>
      </c>
      <c r="L34" s="8">
        <f>IF(ISERROR(VLOOKUP($B34,'Race 8'!$G$3:$I$56,3,FALSE)),0,VLOOKUP($B34,'Race 8'!$G$3:$I$56,3,FALSE))</f>
        <v>0</v>
      </c>
      <c r="M34" s="8">
        <f>IF(ISERROR(VLOOKUP($B34,'Race 9'!$G$3:$I$66,3,FALSE)),0,VLOOKUP($B34,'Race 9'!$G$3:$I$66,3,FALSE))</f>
        <v>0</v>
      </c>
      <c r="N34" s="8">
        <f>IF(ISERROR(VLOOKUP($B34,'Race 10'!$G$3:$I$65,3,FALSE)),0,VLOOKUP($B34,'Race 10'!$G$3:$I$65,3,FALSE))</f>
        <v>0</v>
      </c>
      <c r="O34" s="205"/>
      <c r="P34" s="115">
        <v>3</v>
      </c>
      <c r="S34" s="1"/>
    </row>
    <row r="35" spans="1:19" ht="12.75" customHeight="1" thickBot="1">
      <c r="A35" s="116"/>
      <c r="B35" s="70" t="s">
        <v>123</v>
      </c>
      <c r="C35" s="8">
        <f aca="true" t="shared" si="1" ref="C35:C64">COUNTIF(E35:N35,"&gt;0")</f>
        <v>0</v>
      </c>
      <c r="D35" s="8">
        <f>SUM(LARGE(E35:N35,{1,2,3,4,5,6,7}))</f>
        <v>0</v>
      </c>
      <c r="E35" s="9">
        <f>IF(ISERROR(VLOOKUP(B35,'Race 1'!$I$3:$K$61,3,FALSE)),0,VLOOKUP(B35,'Race 1'!$I$3:$K$61,3,FALSE))</f>
        <v>0</v>
      </c>
      <c r="F35" s="9">
        <f>IF(ISERROR(VLOOKUP(B35,'Race 2'!$I$3:$K$64,3,FALSE)),0,VLOOKUP(B35,'Race 2'!$I$3:$K$64,3,FALSE))</f>
        <v>0</v>
      </c>
      <c r="G35" s="9">
        <f>IF(ISERROR(VLOOKUP(B35,'Race 3'!$G$3:$I$62,3,FALSE)),0,VLOOKUP(B35,'Race 3'!$G$3:$I$62,3,FALSE))</f>
        <v>0</v>
      </c>
      <c r="H35" s="9">
        <f>IF(ISERROR(VLOOKUP(B35,'Race 4'!$G$3:$I$52,3,FALSE)),0,VLOOKUP(B35,'Race 4'!$G$3:$I$52,3,FALSE))</f>
        <v>0</v>
      </c>
      <c r="I35" s="8">
        <f>IF(ISERROR(VLOOKUP(B35,'Race 5'!$G$3:$I$62,3,FALSE)),0,VLOOKUP(B35,'Race 5'!$G$3:$I$62,3,FALSE))</f>
        <v>0</v>
      </c>
      <c r="J35" s="8">
        <f>IF(ISERROR(VLOOKUP(B35,'Race 6'!$G$3:$I$66,3,FALSE)),0,VLOOKUP(B35,'Race 6'!$G$3:$I$66,3,FALSE))</f>
        <v>0</v>
      </c>
      <c r="K35" s="8">
        <f>IF(ISERROR(VLOOKUP($B35,'Race 7'!$G$3:$I$63,3,FALSE)),0,VLOOKUP($B35,'Race 7'!$G$3:$I$63,3,FALSE))</f>
        <v>0</v>
      </c>
      <c r="L35" s="8">
        <f>IF(ISERROR(VLOOKUP($B35,'Race 8'!$G$3:$I$56,3,FALSE)),0,VLOOKUP($B35,'Race 8'!$G$3:$I$56,3,FALSE))</f>
        <v>0</v>
      </c>
      <c r="M35" s="8">
        <f>IF(ISERROR(VLOOKUP($B35,'Race 9'!$G$3:$I$66,3,FALSE)),0,VLOOKUP($B35,'Race 9'!$G$3:$I$66,3,FALSE))</f>
        <v>0</v>
      </c>
      <c r="N35" s="8">
        <f>IF(ISERROR(VLOOKUP($B35,'Race 10'!$G$3:$I$65,3,FALSE)),0,VLOOKUP($B35,'Race 10'!$G$3:$I$65,3,FALSE))</f>
        <v>0</v>
      </c>
      <c r="O35" s="205"/>
      <c r="P35" s="115">
        <v>3</v>
      </c>
      <c r="S35" s="1"/>
    </row>
    <row r="36" spans="1:19" ht="12.75" customHeight="1">
      <c r="A36" s="118">
        <v>1</v>
      </c>
      <c r="B36" s="119" t="s">
        <v>107</v>
      </c>
      <c r="C36" s="111">
        <f t="shared" si="1"/>
        <v>9</v>
      </c>
      <c r="D36" s="111">
        <f>SUM(LARGE(E36:N36,{1,2,3,4,5,6,7}))</f>
        <v>601</v>
      </c>
      <c r="E36" s="112">
        <f>IF(ISERROR(VLOOKUP(B36,'Race 1'!$I$3:$K$61,3,FALSE)),0,VLOOKUP(B36,'Race 1'!$I$3:$K$61,3,FALSE))</f>
        <v>79</v>
      </c>
      <c r="F36" s="112">
        <f>IF(ISERROR(VLOOKUP(B36,'Race 2'!$I$3:$K$64,3,FALSE)),0,VLOOKUP(B36,'Race 2'!$I$3:$K$64,3,FALSE))</f>
        <v>85</v>
      </c>
      <c r="G36" s="112">
        <f>IF(ISERROR(VLOOKUP(B36,'Race 3'!$G$3:$I$62,3,FALSE)),0,VLOOKUP(B36,'Race 3'!$G$3:$I$62,3,FALSE))</f>
        <v>85</v>
      </c>
      <c r="H36" s="112">
        <f>IF(ISERROR(VLOOKUP(B36,'Race 4'!$G$3:$I$52,3,FALSE)),0,VLOOKUP(B36,'Race 4'!$G$3:$I$52,3,FALSE))</f>
        <v>88</v>
      </c>
      <c r="I36" s="111">
        <f>IF(ISERROR(VLOOKUP(B36,'Race 5'!$G$3:$I$62,3,FALSE)),0,VLOOKUP(B36,'Race 5'!$G$3:$I$62,3,FALSE))</f>
        <v>83</v>
      </c>
      <c r="J36" s="111">
        <f>IF(ISERROR(VLOOKUP(B36,'Race 6'!$G$3:$I$66,3,FALSE)),0,VLOOKUP(B36,'Race 6'!$G$3:$I$66,3,FALSE))</f>
        <v>84</v>
      </c>
      <c r="K36" s="111">
        <f>IF(ISERROR(VLOOKUP($B36,'Race 7'!$G$3:$I$63,3,FALSE)),0,VLOOKUP($B36,'Race 7'!$G$3:$I$63,3,FALSE))</f>
        <v>86</v>
      </c>
      <c r="L36" s="111">
        <f>IF(ISERROR(VLOOKUP($B36,'Race 8'!$G$3:$I$56,3,FALSE)),0,VLOOKUP($B36,'Race 8'!$G$3:$I$56,3,FALSE))</f>
        <v>90</v>
      </c>
      <c r="M36" s="111">
        <f>IF(ISERROR(VLOOKUP($B36,'Race 9'!$G$3:$I$66,3,FALSE)),0,VLOOKUP($B36,'Race 9'!$G$3:$I$66,3,FALSE))</f>
        <v>0</v>
      </c>
      <c r="N36" s="111">
        <f>IF(ISERROR(VLOOKUP($B36,'Race 10'!$G$3:$I$65,3,FALSE)),0,VLOOKUP($B36,'Race 10'!$G$3:$I$65,3,FALSE))</f>
        <v>82</v>
      </c>
      <c r="O36" s="229">
        <v>4</v>
      </c>
      <c r="P36" s="113">
        <v>4</v>
      </c>
      <c r="S36" s="1"/>
    </row>
    <row r="37" spans="1:19" ht="12.75" customHeight="1">
      <c r="A37" s="116">
        <v>2</v>
      </c>
      <c r="B37" s="64" t="s">
        <v>69</v>
      </c>
      <c r="C37" s="8">
        <f t="shared" si="1"/>
        <v>9</v>
      </c>
      <c r="D37" s="8">
        <f>SUM(LARGE(E37:N37,{1,2,3,4,5,6,7}))</f>
        <v>584</v>
      </c>
      <c r="E37" s="9">
        <f>IF(ISERROR(VLOOKUP(B37,'Race 1'!$I$3:$K$61,3,FALSE)),0,VLOOKUP(B37,'Race 1'!$I$3:$K$61,3,FALSE))</f>
        <v>76</v>
      </c>
      <c r="F37" s="9">
        <f>IF(ISERROR(VLOOKUP(B37,'Race 2'!$I$3:$K$64,3,FALSE)),0,VLOOKUP(B37,'Race 2'!$I$3:$K$64,3,FALSE))</f>
        <v>79</v>
      </c>
      <c r="G37" s="9">
        <f>IF(ISERROR(VLOOKUP(B37,'Race 3'!$G$3:$I$62,3,FALSE)),0,VLOOKUP(B37,'Race 3'!$G$3:$I$62,3,FALSE))</f>
        <v>80</v>
      </c>
      <c r="H37" s="9">
        <f>IF(ISERROR(VLOOKUP(B37,'Race 4'!$G$3:$I$52,3,FALSE)),0,VLOOKUP(B37,'Race 4'!$G$3:$I$52,3,FALSE))</f>
        <v>83</v>
      </c>
      <c r="I37" s="8">
        <f>IF(ISERROR(VLOOKUP(B37,'Race 5'!$G$3:$I$62,3,FALSE)),0,VLOOKUP(B37,'Race 5'!$G$3:$I$62,3,FALSE))</f>
        <v>81</v>
      </c>
      <c r="J37" s="8">
        <f>IF(ISERROR(VLOOKUP(B37,'Race 6'!$G$3:$I$66,3,FALSE)),0,VLOOKUP(B37,'Race 6'!$G$3:$I$66,3,FALSE))</f>
        <v>83</v>
      </c>
      <c r="K37" s="8">
        <f>IF(ISERROR(VLOOKUP($B37,'Race 7'!$G$3:$I$63,3,FALSE)),0,VLOOKUP($B37,'Race 7'!$G$3:$I$63,3,FALSE))</f>
        <v>0</v>
      </c>
      <c r="L37" s="8">
        <f>IF(ISERROR(VLOOKUP($B37,'Race 8'!$G$3:$I$56,3,FALSE)),0,VLOOKUP($B37,'Race 8'!$G$3:$I$56,3,FALSE))</f>
        <v>88</v>
      </c>
      <c r="M37" s="8">
        <f>IF(ISERROR(VLOOKUP($B37,'Race 9'!$G$3:$I$66,3,FALSE)),0,VLOOKUP($B37,'Race 9'!$G$3:$I$66,3,FALSE))</f>
        <v>85</v>
      </c>
      <c r="N37" s="8">
        <f>IF(ISERROR(VLOOKUP($B37,'Race 10'!$G$3:$I$65,3,FALSE)),0,VLOOKUP($B37,'Race 10'!$G$3:$I$65,3,FALSE))</f>
        <v>84</v>
      </c>
      <c r="O37" s="230"/>
      <c r="P37" s="115">
        <v>4</v>
      </c>
      <c r="S37" s="1"/>
    </row>
    <row r="38" spans="1:16" ht="12.75" customHeight="1">
      <c r="A38" s="193">
        <v>3</v>
      </c>
      <c r="B38" s="197" t="s">
        <v>68</v>
      </c>
      <c r="C38" s="195">
        <f t="shared" si="1"/>
        <v>7</v>
      </c>
      <c r="D38" s="195">
        <f>SUM(LARGE(E38:N38,{1,2,3,4,5,6,7}))</f>
        <v>576</v>
      </c>
      <c r="E38" s="196">
        <f>IF(ISERROR(VLOOKUP(B38,'Race 1'!$I$3:$K$61,3,FALSE)),0,VLOOKUP(B38,'Race 1'!$I$3:$K$61,3,FALSE))</f>
        <v>86</v>
      </c>
      <c r="F38" s="196">
        <f>IF(ISERROR(VLOOKUP(B38,'Race 2'!$I$3:$K$64,3,FALSE)),0,VLOOKUP(B38,'Race 2'!$I$3:$K$64,3,FALSE))</f>
        <v>82</v>
      </c>
      <c r="G38" s="196">
        <f>IF(ISERROR(VLOOKUP(B38,'Race 3'!$G$3:$I$62,3,FALSE)),0,VLOOKUP(B38,'Race 3'!$G$3:$I$62,3,FALSE))</f>
        <v>81</v>
      </c>
      <c r="H38" s="196">
        <f>IF(ISERROR(VLOOKUP(B38,'Race 4'!$G$3:$I$52,3,FALSE)),0,VLOOKUP(B38,'Race 4'!$G$3:$I$52,3,FALSE))</f>
        <v>86</v>
      </c>
      <c r="I38" s="195">
        <f>IF(ISERROR(VLOOKUP(B38,'Race 5'!$G$3:$I$62,3,FALSE)),0,VLOOKUP(B38,'Race 5'!$G$3:$I$62,3,FALSE))</f>
        <v>0</v>
      </c>
      <c r="J38" s="195">
        <f>IF(ISERROR(VLOOKUP(B38,'Race 6'!$G$3:$I$66,3,FALSE)),0,VLOOKUP(B38,'Race 6'!$G$3:$I$66,3,FALSE))</f>
        <v>0</v>
      </c>
      <c r="K38" s="195">
        <f>IF(ISERROR(VLOOKUP($B38,'Race 7'!$G$3:$I$63,3,FALSE)),0,VLOOKUP($B38,'Race 7'!$G$3:$I$63,3,FALSE))</f>
        <v>0</v>
      </c>
      <c r="L38" s="195">
        <f>IF(ISERROR(VLOOKUP($B38,'Race 8'!$G$3:$I$56,3,FALSE)),0,VLOOKUP($B38,'Race 8'!$G$3:$I$56,3,FALSE))</f>
        <v>83</v>
      </c>
      <c r="M38" s="195">
        <f>IF(ISERROR(VLOOKUP($B38,'Race 9'!$G$3:$I$66,3,FALSE)),0,VLOOKUP($B38,'Race 9'!$G$3:$I$66,3,FALSE))</f>
        <v>79</v>
      </c>
      <c r="N38" s="195">
        <f>IF(ISERROR(VLOOKUP($B38,'Race 10'!$G$3:$I$65,3,FALSE)),0,VLOOKUP($B38,'Race 10'!$G$3:$I$65,3,FALSE))</f>
        <v>79</v>
      </c>
      <c r="O38" s="230"/>
      <c r="P38" s="115">
        <v>4</v>
      </c>
    </row>
    <row r="39" spans="1:16" ht="12.75" customHeight="1">
      <c r="A39" s="116">
        <v>4</v>
      </c>
      <c r="B39" s="70" t="s">
        <v>42</v>
      </c>
      <c r="C39" s="8">
        <f t="shared" si="1"/>
        <v>9</v>
      </c>
      <c r="D39" s="8">
        <f>SUM(LARGE(E39:N39,{1,2,3,4,5,6,7}))</f>
        <v>574</v>
      </c>
      <c r="E39" s="9">
        <f>IF(ISERROR(VLOOKUP(B39,'Race 1'!$I$3:$K$61,3,FALSE)),0,VLOOKUP(B39,'Race 1'!$I$3:$K$61,3,FALSE))</f>
        <v>82</v>
      </c>
      <c r="F39" s="9">
        <f>IF(ISERROR(VLOOKUP(B39,'Race 2'!$I$3:$K$64,3,FALSE)),0,VLOOKUP(B39,'Race 2'!$I$3:$K$64,3,FALSE))</f>
        <v>0</v>
      </c>
      <c r="G39" s="9">
        <f>IF(ISERROR(VLOOKUP(B39,'Race 3'!$G$3:$I$62,3,FALSE)),0,VLOOKUP(B39,'Race 3'!$G$3:$I$62,3,FALSE))</f>
        <v>82</v>
      </c>
      <c r="H39" s="9">
        <f>IF(ISERROR(VLOOKUP(B39,'Race 4'!$G$3:$I$52,3,FALSE)),0,VLOOKUP(B39,'Race 4'!$G$3:$I$52,3,FALSE))</f>
        <v>80</v>
      </c>
      <c r="I39" s="8">
        <f>IF(ISERROR(VLOOKUP(B39,'Race 5'!$G$3:$I$62,3,FALSE)),0,VLOOKUP(B39,'Race 5'!$G$3:$I$62,3,FALSE))</f>
        <v>79</v>
      </c>
      <c r="J39" s="8">
        <f>IF(ISERROR(VLOOKUP(B39,'Race 6'!$G$3:$I$66,3,FALSE)),0,VLOOKUP(B39,'Race 6'!$G$3:$I$66,3,FALSE))</f>
        <v>80</v>
      </c>
      <c r="K39" s="8">
        <f>IF(ISERROR(VLOOKUP($B39,'Race 7'!$G$3:$I$63,3,FALSE)),0,VLOOKUP($B39,'Race 7'!$G$3:$I$63,3,FALSE))</f>
        <v>83</v>
      </c>
      <c r="L39" s="8">
        <f>IF(ISERROR(VLOOKUP($B39,'Race 8'!$G$3:$I$56,3,FALSE)),0,VLOOKUP($B39,'Race 8'!$G$3:$I$56,3,FALSE))</f>
        <v>86</v>
      </c>
      <c r="M39" s="8">
        <f>IF(ISERROR(VLOOKUP($B39,'Race 9'!$G$3:$I$66,3,FALSE)),0,VLOOKUP($B39,'Race 9'!$G$3:$I$66,3,FALSE))</f>
        <v>81</v>
      </c>
      <c r="N39" s="8">
        <f>IF(ISERROR(VLOOKUP($B39,'Race 10'!$G$3:$I$65,3,FALSE)),0,VLOOKUP($B39,'Race 10'!$G$3:$I$65,3,FALSE))</f>
        <v>68</v>
      </c>
      <c r="O39" s="230"/>
      <c r="P39" s="115">
        <v>4</v>
      </c>
    </row>
    <row r="40" spans="1:20" ht="12.75" customHeight="1">
      <c r="A40" s="116">
        <v>5</v>
      </c>
      <c r="B40" s="64" t="s">
        <v>25</v>
      </c>
      <c r="C40" s="8">
        <f t="shared" si="1"/>
        <v>8</v>
      </c>
      <c r="D40" s="8">
        <f>SUM(LARGE(E40:N40,{1,2,3,4,5,6,7}))</f>
        <v>571</v>
      </c>
      <c r="E40" s="9">
        <f>IF(ISERROR(VLOOKUP(B40,'Race 1'!$I$3:$K$61,3,FALSE)),0,VLOOKUP(B40,'Race 1'!$I$3:$K$61,3,FALSE))</f>
        <v>0</v>
      </c>
      <c r="F40" s="9">
        <f>IF(ISERROR(VLOOKUP(B40,'Race 2'!$I$3:$K$64,3,FALSE)),0,VLOOKUP(B40,'Race 2'!$I$3:$K$64,3,FALSE))</f>
        <v>0</v>
      </c>
      <c r="G40" s="9">
        <f>IF(ISERROR(VLOOKUP(B40,'Race 3'!$G$3:$I$62,3,FALSE)),0,VLOOKUP(B40,'Race 3'!$G$3:$I$62,3,FALSE))</f>
        <v>73</v>
      </c>
      <c r="H40" s="9">
        <f>IF(ISERROR(VLOOKUP(B40,'Race 4'!$G$3:$I$52,3,FALSE)),0,VLOOKUP(B40,'Race 4'!$G$3:$I$52,3,FALSE))</f>
        <v>84</v>
      </c>
      <c r="I40" s="8">
        <f>IF(ISERROR(VLOOKUP(B40,'Race 5'!$G$3:$I$62,3,FALSE)),0,VLOOKUP(B40,'Race 5'!$G$3:$I$62,3,FALSE))</f>
        <v>80</v>
      </c>
      <c r="J40" s="8">
        <f>IF(ISERROR(VLOOKUP(B40,'Race 6'!$G$3:$I$66,3,FALSE)),0,VLOOKUP(B40,'Race 6'!$G$3:$I$66,3,FALSE))</f>
        <v>82</v>
      </c>
      <c r="K40" s="8">
        <f>IF(ISERROR(VLOOKUP($B40,'Race 7'!$G$3:$I$63,3,FALSE)),0,VLOOKUP($B40,'Race 7'!$G$3:$I$63,3,FALSE))</f>
        <v>81</v>
      </c>
      <c r="L40" s="8">
        <f>IF(ISERROR(VLOOKUP($B40,'Race 8'!$G$3:$I$56,3,FALSE)),0,VLOOKUP($B40,'Race 8'!$G$3:$I$56,3,FALSE))</f>
        <v>87</v>
      </c>
      <c r="M40" s="8">
        <f>IF(ISERROR(VLOOKUP($B40,'Race 9'!$G$3:$I$66,3,FALSE)),0,VLOOKUP($B40,'Race 9'!$G$3:$I$66,3,FALSE))</f>
        <v>83</v>
      </c>
      <c r="N40" s="8">
        <f>IF(ISERROR(VLOOKUP($B40,'Race 10'!$G$3:$I$65,3,FALSE)),0,VLOOKUP($B40,'Race 10'!$G$3:$I$65,3,FALSE))</f>
        <v>74</v>
      </c>
      <c r="O40" s="230"/>
      <c r="P40" s="115">
        <v>4</v>
      </c>
      <c r="R40" s="3"/>
      <c r="S40" s="32"/>
      <c r="T40" s="3"/>
    </row>
    <row r="41" spans="1:20" ht="12.75" customHeight="1">
      <c r="A41" s="116">
        <v>6</v>
      </c>
      <c r="B41" s="70" t="s">
        <v>45</v>
      </c>
      <c r="C41" s="8">
        <f t="shared" si="1"/>
        <v>8</v>
      </c>
      <c r="D41" s="8">
        <f>SUM(LARGE(E41:N41,{1,2,3,4,5,6,7}))</f>
        <v>571</v>
      </c>
      <c r="E41" s="9">
        <f>IF(ISERROR(VLOOKUP(B41,'Race 1'!$I$3:$K$61,3,FALSE)),0,VLOOKUP(B41,'Race 1'!$I$3:$K$61,3,FALSE))</f>
        <v>85</v>
      </c>
      <c r="F41" s="9">
        <f>IF(ISERROR(VLOOKUP(B41,'Race 2'!$I$3:$K$64,3,FALSE)),0,VLOOKUP(B41,'Race 2'!$I$3:$K$64,3,FALSE))</f>
        <v>83</v>
      </c>
      <c r="G41" s="9">
        <f>IF(ISERROR(VLOOKUP(B41,'Race 3'!$G$3:$I$62,3,FALSE)),0,VLOOKUP(B41,'Race 3'!$G$3:$I$62,3,FALSE))</f>
        <v>79</v>
      </c>
      <c r="H41" s="9">
        <f>IF(ISERROR(VLOOKUP(B41,'Race 4'!$G$3:$I$52,3,FALSE)),0,VLOOKUP(B41,'Race 4'!$G$3:$I$52,3,FALSE))</f>
        <v>82</v>
      </c>
      <c r="I41" s="8">
        <f>IF(ISERROR(VLOOKUP(B41,'Race 5'!$G$3:$I$62,3,FALSE)),0,VLOOKUP(B41,'Race 5'!$G$3:$I$62,3,FALSE))</f>
        <v>77</v>
      </c>
      <c r="J41" s="8">
        <f>IF(ISERROR(VLOOKUP(B41,'Race 6'!$G$3:$I$66,3,FALSE)),0,VLOOKUP(B41,'Race 6'!$G$3:$I$66,3,FALSE))</f>
        <v>81</v>
      </c>
      <c r="K41" s="8">
        <f>IF(ISERROR(VLOOKUP($B41,'Race 7'!$G$3:$I$63,3,FALSE)),0,VLOOKUP($B41,'Race 7'!$G$3:$I$63,3,FALSE))</f>
        <v>0</v>
      </c>
      <c r="L41" s="8">
        <f>IF(ISERROR(VLOOKUP($B41,'Race 8'!$G$3:$I$56,3,FALSE)),0,VLOOKUP($B41,'Race 8'!$G$3:$I$56,3,FALSE))</f>
        <v>0</v>
      </c>
      <c r="M41" s="8">
        <f>IF(ISERROR(VLOOKUP($B41,'Race 9'!$G$3:$I$66,3,FALSE)),0,VLOOKUP($B41,'Race 9'!$G$3:$I$66,3,FALSE))</f>
        <v>80</v>
      </c>
      <c r="N41" s="8">
        <f>IF(ISERROR(VLOOKUP($B41,'Race 10'!$G$3:$I$65,3,FALSE)),0,VLOOKUP($B41,'Race 10'!$G$3:$I$65,3,FALSE))</f>
        <v>81</v>
      </c>
      <c r="O41" s="230"/>
      <c r="P41" s="115">
        <v>4</v>
      </c>
      <c r="R41" s="3"/>
      <c r="S41" s="32"/>
      <c r="T41" s="3"/>
    </row>
    <row r="42" spans="1:20" ht="12.75" customHeight="1">
      <c r="A42" s="116">
        <v>7</v>
      </c>
      <c r="B42" s="64" t="s">
        <v>44</v>
      </c>
      <c r="C42" s="8">
        <f t="shared" si="1"/>
        <v>8</v>
      </c>
      <c r="D42" s="8">
        <f>SUM(LARGE(E42:N42,{1,2,3,4,5,6,7}))</f>
        <v>560</v>
      </c>
      <c r="E42" s="9">
        <f>IF(ISERROR(VLOOKUP(B42,'Race 1'!$I$3:$K$61,3,FALSE)),0,VLOOKUP(B42,'Race 1'!$I$3:$K$61,3,FALSE))</f>
        <v>73</v>
      </c>
      <c r="F42" s="9">
        <f>IF(ISERROR(VLOOKUP(B42,'Race 2'!$I$3:$K$64,3,FALSE)),0,VLOOKUP(B42,'Race 2'!$I$3:$K$64,3,FALSE))</f>
        <v>78</v>
      </c>
      <c r="G42" s="9">
        <f>IF(ISERROR(VLOOKUP(B42,'Race 3'!$G$3:$I$62,3,FALSE)),0,VLOOKUP(B42,'Race 3'!$G$3:$I$62,3,FALSE))</f>
        <v>0</v>
      </c>
      <c r="H42" s="9">
        <f>IF(ISERROR(VLOOKUP(B42,'Race 4'!$G$3:$I$52,3,FALSE)),0,VLOOKUP(B42,'Race 4'!$G$3:$I$52,3,FALSE))</f>
        <v>79</v>
      </c>
      <c r="I42" s="8">
        <f>IF(ISERROR(VLOOKUP(B42,'Race 5'!$G$3:$I$62,3,FALSE)),0,VLOOKUP(B42,'Race 5'!$G$3:$I$62,3,FALSE))</f>
        <v>78</v>
      </c>
      <c r="J42" s="8">
        <f>IF(ISERROR(VLOOKUP(B42,'Race 6'!$G$3:$I$66,3,FALSE)),0,VLOOKUP(B42,'Race 6'!$G$3:$I$66,3,FALSE))</f>
        <v>79</v>
      </c>
      <c r="K42" s="8">
        <f>IF(ISERROR(VLOOKUP($B42,'Race 7'!$G$3:$I$63,3,FALSE)),0,VLOOKUP($B42,'Race 7'!$G$3:$I$63,3,FALSE))</f>
        <v>85</v>
      </c>
      <c r="L42" s="8">
        <f>IF(ISERROR(VLOOKUP($B42,'Race 8'!$G$3:$I$56,3,FALSE)),0,VLOOKUP($B42,'Race 8'!$G$3:$I$56,3,FALSE))</f>
        <v>84</v>
      </c>
      <c r="M42" s="8">
        <f>IF(ISERROR(VLOOKUP($B42,'Race 9'!$G$3:$I$66,3,FALSE)),0,VLOOKUP($B42,'Race 9'!$G$3:$I$66,3,FALSE))</f>
        <v>0</v>
      </c>
      <c r="N42" s="8">
        <f>IF(ISERROR(VLOOKUP($B42,'Race 10'!$G$3:$I$65,3,FALSE)),0,VLOOKUP($B42,'Race 10'!$G$3:$I$65,3,FALSE))</f>
        <v>77</v>
      </c>
      <c r="O42" s="230"/>
      <c r="P42" s="115">
        <v>4</v>
      </c>
      <c r="R42" s="3"/>
      <c r="S42" s="32"/>
      <c r="T42" s="3"/>
    </row>
    <row r="43" spans="1:20" ht="12.75" customHeight="1">
      <c r="A43" s="116">
        <v>8</v>
      </c>
      <c r="B43" s="64" t="s">
        <v>60</v>
      </c>
      <c r="C43" s="8">
        <f t="shared" si="1"/>
        <v>7</v>
      </c>
      <c r="D43" s="8">
        <f>SUM(LARGE(E43:N43,{1,2,3,4,5,6,7}))</f>
        <v>526</v>
      </c>
      <c r="E43" s="9">
        <f>IF(ISERROR(VLOOKUP(B43,'Race 1'!$I$3:$K$61,3,FALSE)),0,VLOOKUP(B43,'Race 1'!$I$3:$K$61,3,FALSE))</f>
        <v>58</v>
      </c>
      <c r="F43" s="9">
        <f>IF(ISERROR(VLOOKUP(B43,'Race 2'!$I$3:$K$64,3,FALSE)),0,VLOOKUP(B43,'Race 2'!$I$3:$K$64,3,FALSE))</f>
        <v>76</v>
      </c>
      <c r="G43" s="9">
        <f>IF(ISERROR(VLOOKUP(B43,'Race 3'!$G$3:$I$62,3,FALSE)),0,VLOOKUP(B43,'Race 3'!$G$3:$I$62,3,FALSE))</f>
        <v>76</v>
      </c>
      <c r="H43" s="9">
        <f>IF(ISERROR(VLOOKUP(B43,'Race 4'!$G$3:$I$52,3,FALSE)),0,VLOOKUP(B43,'Race 4'!$G$3:$I$52,3,FALSE))</f>
        <v>85</v>
      </c>
      <c r="I43" s="8">
        <f>IF(ISERROR(VLOOKUP(B43,'Race 5'!$G$3:$I$62,3,FALSE)),0,VLOOKUP(B43,'Race 5'!$G$3:$I$62,3,FALSE))</f>
        <v>82</v>
      </c>
      <c r="J43" s="8">
        <f>IF(ISERROR(VLOOKUP(B43,'Race 6'!$G$3:$I$66,3,FALSE)),0,VLOOKUP(B43,'Race 6'!$G$3:$I$66,3,FALSE))</f>
        <v>0</v>
      </c>
      <c r="K43" s="8">
        <f>IF(ISERROR(VLOOKUP($B43,'Race 7'!$G$3:$I$63,3,FALSE)),0,VLOOKUP($B43,'Race 7'!$G$3:$I$63,3,FALSE))</f>
        <v>74</v>
      </c>
      <c r="L43" s="8">
        <f>IF(ISERROR(VLOOKUP($B43,'Race 8'!$G$3:$I$56,3,FALSE)),0,VLOOKUP($B43,'Race 8'!$G$3:$I$56,3,FALSE))</f>
        <v>0</v>
      </c>
      <c r="M43" s="8">
        <f>IF(ISERROR(VLOOKUP($B43,'Race 9'!$G$3:$I$66,3,FALSE)),0,VLOOKUP($B43,'Race 9'!$G$3:$I$66,3,FALSE))</f>
        <v>0</v>
      </c>
      <c r="N43" s="8">
        <f>IF(ISERROR(VLOOKUP($B43,'Race 10'!$G$3:$I$65,3,FALSE)),0,VLOOKUP($B43,'Race 10'!$G$3:$I$65,3,FALSE))</f>
        <v>75</v>
      </c>
      <c r="O43" s="230"/>
      <c r="P43" s="115">
        <v>4</v>
      </c>
      <c r="R43" s="3"/>
      <c r="S43" s="32"/>
      <c r="T43" s="3"/>
    </row>
    <row r="44" spans="1:16" ht="12.75" customHeight="1">
      <c r="A44" s="116">
        <v>9</v>
      </c>
      <c r="B44" s="70" t="s">
        <v>34</v>
      </c>
      <c r="C44" s="8">
        <f t="shared" si="1"/>
        <v>7</v>
      </c>
      <c r="D44" s="8">
        <f>SUM(LARGE(E44:N44,{1,2,3,4,5,6,7}))</f>
        <v>482</v>
      </c>
      <c r="E44" s="9">
        <f>IF(ISERROR(VLOOKUP(B44,'Race 1'!$I$3:$K$61,3,FALSE)),0,VLOOKUP(B44,'Race 1'!$I$3:$K$61,3,FALSE))</f>
        <v>65</v>
      </c>
      <c r="F44" s="9">
        <f>IF(ISERROR(VLOOKUP(B44,'Race 2'!$I$3:$K$64,3,FALSE)),0,VLOOKUP(B44,'Race 2'!$I$3:$K$64,3,FALSE))</f>
        <v>0</v>
      </c>
      <c r="G44" s="9">
        <f>IF(ISERROR(VLOOKUP(B44,'Race 3'!$G$3:$I$62,3,FALSE)),0,VLOOKUP(B44,'Race 3'!$G$3:$I$62,3,FALSE))</f>
        <v>68</v>
      </c>
      <c r="H44" s="9">
        <f>IF(ISERROR(VLOOKUP(B44,'Race 4'!$G$3:$I$52,3,FALSE)),0,VLOOKUP(B44,'Race 4'!$G$3:$I$52,3,FALSE))</f>
        <v>75</v>
      </c>
      <c r="I44" s="8">
        <f>IF(ISERROR(VLOOKUP(B44,'Race 5'!$G$3:$I$62,3,FALSE)),0,VLOOKUP(B44,'Race 5'!$G$3:$I$62,3,FALSE))</f>
        <v>0</v>
      </c>
      <c r="J44" s="8">
        <f>IF(ISERROR(VLOOKUP(B44,'Race 6'!$G$3:$I$66,3,FALSE)),0,VLOOKUP(B44,'Race 6'!$G$3:$I$66,3,FALSE))</f>
        <v>71</v>
      </c>
      <c r="K44" s="8">
        <f>IF(ISERROR(VLOOKUP($B44,'Race 7'!$G$3:$I$63,3,FALSE)),0,VLOOKUP($B44,'Race 7'!$G$3:$I$63,3,FALSE))</f>
        <v>70</v>
      </c>
      <c r="L44" s="8">
        <f>IF(ISERROR(VLOOKUP($B44,'Race 8'!$G$3:$I$56,3,FALSE)),0,VLOOKUP($B44,'Race 8'!$G$3:$I$56,3,FALSE))</f>
        <v>0</v>
      </c>
      <c r="M44" s="8">
        <f>IF(ISERROR(VLOOKUP($B44,'Race 9'!$G$3:$I$66,3,FALSE)),0,VLOOKUP($B44,'Race 9'!$G$3:$I$66,3,FALSE))</f>
        <v>73</v>
      </c>
      <c r="N44" s="8">
        <f>IF(ISERROR(VLOOKUP($B44,'Race 10'!$G$3:$I$65,3,FALSE)),0,VLOOKUP($B44,'Race 10'!$G$3:$I$65,3,FALSE))</f>
        <v>60</v>
      </c>
      <c r="O44" s="230"/>
      <c r="P44" s="115">
        <v>4</v>
      </c>
    </row>
    <row r="45" spans="1:16" ht="12.75" customHeight="1">
      <c r="A45" s="116">
        <v>10</v>
      </c>
      <c r="B45" s="64" t="s">
        <v>43</v>
      </c>
      <c r="C45" s="8">
        <f t="shared" si="1"/>
        <v>4</v>
      </c>
      <c r="D45" s="8">
        <f>SUM(LARGE(E45:N45,{1,2,3,4,5,6,7}))</f>
        <v>322</v>
      </c>
      <c r="E45" s="9">
        <f>IF(ISERROR(VLOOKUP(B45,'Race 1'!$I$3:$K$61,3,FALSE)),0,VLOOKUP(B45,'Race 1'!$I$3:$K$61,3,FALSE))</f>
        <v>75</v>
      </c>
      <c r="F45" s="9">
        <f>IF(ISERROR(VLOOKUP(B45,'Race 2'!$I$3:$K$64,3,FALSE)),0,VLOOKUP(B45,'Race 2'!$I$3:$K$64,3,FALSE))</f>
        <v>0</v>
      </c>
      <c r="G45" s="9">
        <f>IF(ISERROR(VLOOKUP(B45,'Race 3'!$G$3:$I$62,3,FALSE)),0,VLOOKUP(B45,'Race 3'!$G$3:$I$62,3,FALSE))</f>
        <v>78</v>
      </c>
      <c r="H45" s="9">
        <f>IF(ISERROR(VLOOKUP(B45,'Race 4'!$G$3:$I$52,3,FALSE)),0,VLOOKUP(B45,'Race 4'!$G$3:$I$52,3,FALSE))</f>
        <v>0</v>
      </c>
      <c r="I45" s="8">
        <f>IF(ISERROR(VLOOKUP(B45,'Race 5'!$G$3:$I$62,3,FALSE)),0,VLOOKUP(B45,'Race 5'!$G$3:$I$62,3,FALSE))</f>
        <v>0</v>
      </c>
      <c r="J45" s="8">
        <f>IF(ISERROR(VLOOKUP(B45,'Race 6'!$G$3:$I$66,3,FALSE)),0,VLOOKUP(B45,'Race 6'!$G$3:$I$66,3,FALSE))</f>
        <v>0</v>
      </c>
      <c r="K45" s="8">
        <f>IF(ISERROR(VLOOKUP($B45,'Race 7'!$G$3:$I$63,3,FALSE)),0,VLOOKUP($B45,'Race 7'!$G$3:$I$63,3,FALSE))</f>
        <v>84</v>
      </c>
      <c r="L45" s="8">
        <f>IF(ISERROR(VLOOKUP($B45,'Race 8'!$G$3:$I$56,3,FALSE)),0,VLOOKUP($B45,'Race 8'!$G$3:$I$56,3,FALSE))</f>
        <v>85</v>
      </c>
      <c r="M45" s="8">
        <f>IF(ISERROR(VLOOKUP($B45,'Race 9'!$G$3:$I$66,3,FALSE)),0,VLOOKUP($B45,'Race 9'!$G$3:$I$66,3,FALSE))</f>
        <v>0</v>
      </c>
      <c r="N45" s="8">
        <f>IF(ISERROR(VLOOKUP($B45,'Race 10'!$G$3:$I$65,3,FALSE)),0,VLOOKUP($B45,'Race 10'!$G$3:$I$65,3,FALSE))</f>
        <v>0</v>
      </c>
      <c r="O45" s="230"/>
      <c r="P45" s="115">
        <v>4</v>
      </c>
    </row>
    <row r="46" spans="1:16" ht="12.75" customHeight="1">
      <c r="A46" s="116">
        <v>11</v>
      </c>
      <c r="B46" s="70" t="s">
        <v>37</v>
      </c>
      <c r="C46" s="8">
        <f t="shared" si="1"/>
        <v>4</v>
      </c>
      <c r="D46" s="8">
        <f>SUM(LARGE(E46:N46,{1,2,3,4,5,6,7}))</f>
        <v>311</v>
      </c>
      <c r="E46" s="9">
        <f>IF(ISERROR(VLOOKUP(B46,'Race 1'!$I$3:$K$61,3,FALSE)),0,VLOOKUP(B46,'Race 1'!$I$3:$K$61,3,FALSE))</f>
        <v>0</v>
      </c>
      <c r="F46" s="9">
        <f>IF(ISERROR(VLOOKUP(B46,'Race 2'!$I$3:$K$64,3,FALSE)),0,VLOOKUP(B46,'Race 2'!$I$3:$K$64,3,FALSE))</f>
        <v>0</v>
      </c>
      <c r="G46" s="9">
        <f>IF(ISERROR(VLOOKUP(B46,'Race 3'!$G$3:$I$62,3,FALSE)),0,VLOOKUP(B46,'Race 3'!$G$3:$I$62,3,FALSE))</f>
        <v>0</v>
      </c>
      <c r="H46" s="9">
        <f>IF(ISERROR(VLOOKUP(B46,'Race 4'!$G$3:$I$52,3,FALSE)),0,VLOOKUP(B46,'Race 4'!$G$3:$I$52,3,FALSE))</f>
        <v>0</v>
      </c>
      <c r="I46" s="8">
        <f>IF(ISERROR(VLOOKUP(B46,'Race 5'!$G$3:$I$62,3,FALSE)),0,VLOOKUP(B46,'Race 5'!$G$3:$I$62,3,FALSE))</f>
        <v>0</v>
      </c>
      <c r="J46" s="8">
        <f>IF(ISERROR(VLOOKUP(B46,'Race 6'!$G$3:$I$66,3,FALSE)),0,VLOOKUP(B46,'Race 6'!$G$3:$I$66,3,FALSE))</f>
        <v>77</v>
      </c>
      <c r="K46" s="8">
        <f>IF(ISERROR(VLOOKUP($B46,'Race 7'!$G$3:$I$63,3,FALSE)),0,VLOOKUP($B46,'Race 7'!$G$3:$I$63,3,FALSE))</f>
        <v>79</v>
      </c>
      <c r="L46" s="8">
        <f>IF(ISERROR(VLOOKUP($B46,'Race 8'!$G$3:$I$56,3,FALSE)),0,VLOOKUP($B46,'Race 8'!$G$3:$I$56,3,FALSE))</f>
        <v>82</v>
      </c>
      <c r="M46" s="8">
        <f>IF(ISERROR(VLOOKUP($B46,'Race 9'!$G$3:$I$66,3,FALSE)),0,VLOOKUP($B46,'Race 9'!$G$3:$I$66,3,FALSE))</f>
        <v>0</v>
      </c>
      <c r="N46" s="8">
        <f>IF(ISERROR(VLOOKUP($B46,'Race 10'!$G$3:$I$65,3,FALSE)),0,VLOOKUP($B46,'Race 10'!$G$3:$I$65,3,FALSE))</f>
        <v>73</v>
      </c>
      <c r="O46" s="230"/>
      <c r="P46" s="115">
        <v>4</v>
      </c>
    </row>
    <row r="47" spans="1:16" ht="12.75" customHeight="1">
      <c r="A47" s="116">
        <v>12</v>
      </c>
      <c r="B47" s="70" t="s">
        <v>26</v>
      </c>
      <c r="C47" s="8">
        <f t="shared" si="1"/>
        <v>3</v>
      </c>
      <c r="D47" s="8">
        <f>SUM(LARGE(E47:N47,{1,2,3,4,5,6,7}))</f>
        <v>227</v>
      </c>
      <c r="E47" s="9">
        <f>IF(ISERROR(VLOOKUP(B47,'Race 1'!$I$3:$K$61,3,FALSE)),0,VLOOKUP(B47,'Race 1'!$I$3:$K$61,3,FALSE))</f>
        <v>83</v>
      </c>
      <c r="F47" s="9">
        <f>IF(ISERROR(VLOOKUP(B47,'Race 2'!$I$3:$K$64,3,FALSE)),0,VLOOKUP(B47,'Race 2'!$I$3:$K$64,3,FALSE))</f>
        <v>0</v>
      </c>
      <c r="G47" s="9">
        <f>IF(ISERROR(VLOOKUP(B47,'Race 3'!$G$3:$I$62,3,FALSE)),0,VLOOKUP(B47,'Race 3'!$G$3:$I$62,3,FALSE))</f>
        <v>75</v>
      </c>
      <c r="H47" s="9">
        <f>IF(ISERROR(VLOOKUP(B47,'Race 4'!$G$3:$I$52,3,FALSE)),0,VLOOKUP(B47,'Race 4'!$G$3:$I$52,3,FALSE))</f>
        <v>0</v>
      </c>
      <c r="I47" s="8">
        <f>IF(ISERROR(VLOOKUP(B47,'Race 5'!$G$3:$I$62,3,FALSE)),0,VLOOKUP(B47,'Race 5'!$G$3:$I$62,3,FALSE))</f>
        <v>0</v>
      </c>
      <c r="J47" s="8">
        <f>IF(ISERROR(VLOOKUP(B47,'Race 6'!$G$3:$I$66,3,FALSE)),0,VLOOKUP(B47,'Race 6'!$G$3:$I$66,3,FALSE))</f>
        <v>0</v>
      </c>
      <c r="K47" s="8">
        <f>IF(ISERROR(VLOOKUP($B47,'Race 7'!$G$3:$I$63,3,FALSE)),0,VLOOKUP($B47,'Race 7'!$G$3:$I$63,3,FALSE))</f>
        <v>0</v>
      </c>
      <c r="L47" s="8">
        <f>IF(ISERROR(VLOOKUP($B47,'Race 8'!$G$3:$I$56,3,FALSE)),0,VLOOKUP($B47,'Race 8'!$G$3:$I$56,3,FALSE))</f>
        <v>0</v>
      </c>
      <c r="M47" s="8">
        <f>IF(ISERROR(VLOOKUP($B47,'Race 9'!$G$3:$I$66,3,FALSE)),0,VLOOKUP($B47,'Race 9'!$G$3:$I$66,3,FALSE))</f>
        <v>0</v>
      </c>
      <c r="N47" s="8">
        <f>IF(ISERROR(VLOOKUP($B47,'Race 10'!$G$3:$I$65,3,FALSE)),0,VLOOKUP($B47,'Race 10'!$G$3:$I$65,3,FALSE))</f>
        <v>69</v>
      </c>
      <c r="O47" s="230"/>
      <c r="P47" s="115">
        <v>4</v>
      </c>
    </row>
    <row r="48" spans="1:16" ht="12.75" customHeight="1">
      <c r="A48" s="116">
        <v>13</v>
      </c>
      <c r="B48" s="70" t="s">
        <v>102</v>
      </c>
      <c r="C48" s="8">
        <f t="shared" si="1"/>
        <v>3</v>
      </c>
      <c r="D48" s="8">
        <f>SUM(LARGE(E48:N48,{1,2,3,4,5,6,7}))</f>
        <v>216</v>
      </c>
      <c r="E48" s="9">
        <f>IF(ISERROR(VLOOKUP(B48,'Race 1'!$I$3:$K$61,3,FALSE)),0,VLOOKUP(B48,'Race 1'!$I$3:$K$61,3,FALSE))</f>
        <v>74</v>
      </c>
      <c r="F48" s="9">
        <f>IF(ISERROR(VLOOKUP(B48,'Race 2'!$I$3:$K$64,3,FALSE)),0,VLOOKUP(B48,'Race 2'!$I$3:$K$64,3,FALSE))</f>
        <v>0</v>
      </c>
      <c r="G48" s="9">
        <f>IF(ISERROR(VLOOKUP(B48,'Race 3'!$G$3:$I$62,3,FALSE)),0,VLOOKUP(B48,'Race 3'!$G$3:$I$62,3,FALSE))</f>
        <v>0</v>
      </c>
      <c r="H48" s="9">
        <f>IF(ISERROR(VLOOKUP(B48,'Race 4'!$G$3:$I$52,3,FALSE)),0,VLOOKUP(B48,'Race 4'!$G$3:$I$52,3,FALSE))</f>
        <v>0</v>
      </c>
      <c r="I48" s="8">
        <f>IF(ISERROR(VLOOKUP(B48,'Race 5'!$G$3:$I$62,3,FALSE)),0,VLOOKUP(B48,'Race 5'!$G$3:$I$62,3,FALSE))</f>
        <v>0</v>
      </c>
      <c r="J48" s="8">
        <f>IF(ISERROR(VLOOKUP(B48,'Race 6'!$G$3:$I$66,3,FALSE)),0,VLOOKUP(B48,'Race 6'!$G$3:$I$66,3,FALSE))</f>
        <v>0</v>
      </c>
      <c r="K48" s="8">
        <f>IF(ISERROR(VLOOKUP($B48,'Race 7'!$G$3:$I$63,3,FALSE)),0,VLOOKUP($B48,'Race 7'!$G$3:$I$63,3,FALSE))</f>
        <v>0</v>
      </c>
      <c r="L48" s="8">
        <f>IF(ISERROR(VLOOKUP($B48,'Race 8'!$G$3:$I$56,3,FALSE)),0,VLOOKUP($B48,'Race 8'!$G$3:$I$56,3,FALSE))</f>
        <v>70</v>
      </c>
      <c r="M48" s="8">
        <f>IF(ISERROR(VLOOKUP($B48,'Race 9'!$G$3:$I$66,3,FALSE)),0,VLOOKUP($B48,'Race 9'!$G$3:$I$66,3,FALSE))</f>
        <v>72</v>
      </c>
      <c r="N48" s="8">
        <f>IF(ISERROR(VLOOKUP($B48,'Race 10'!$G$3:$I$65,3,FALSE)),0,VLOOKUP($B48,'Race 10'!$G$3:$I$65,3,FALSE))</f>
        <v>0</v>
      </c>
      <c r="O48" s="230"/>
      <c r="P48" s="115">
        <v>4</v>
      </c>
    </row>
    <row r="49" spans="1:16" ht="12.75" customHeight="1">
      <c r="A49" s="116">
        <v>14</v>
      </c>
      <c r="B49" s="70" t="s">
        <v>248</v>
      </c>
      <c r="C49" s="8">
        <f t="shared" si="1"/>
        <v>1</v>
      </c>
      <c r="D49" s="8">
        <f>SUM(LARGE(E49:N49,{1,2,3,4,5,6,7}))</f>
        <v>82</v>
      </c>
      <c r="E49" s="9">
        <f>IF(ISERROR(VLOOKUP(B49,'Race 1'!$I$3:$K$61,3,FALSE)),0,VLOOKUP(B49,'Race 1'!$I$3:$K$61,3,FALSE))</f>
        <v>0</v>
      </c>
      <c r="F49" s="9">
        <f>IF(ISERROR(VLOOKUP(B49,'Race 2'!$I$3:$K$64,3,FALSE)),0,VLOOKUP(B49,'Race 2'!$I$3:$K$64,3,FALSE))</f>
        <v>0</v>
      </c>
      <c r="G49" s="9">
        <f>IF(ISERROR(VLOOKUP(B49,'Race 3'!$G$3:$I$62,3,FALSE)),0,VLOOKUP(B49,'Race 3'!$G$3:$I$62,3,FALSE))</f>
        <v>0</v>
      </c>
      <c r="H49" s="9">
        <f>IF(ISERROR(VLOOKUP(B49,'Race 4'!$G$3:$I$52,3,FALSE)),0,VLOOKUP(B49,'Race 4'!$G$3:$I$52,3,FALSE))</f>
        <v>0</v>
      </c>
      <c r="I49" s="8">
        <f>IF(ISERROR(VLOOKUP(B49,'Race 5'!$G$3:$I$62,3,FALSE)),0,VLOOKUP(B49,'Race 5'!$G$3:$I$62,3,FALSE))</f>
        <v>0</v>
      </c>
      <c r="J49" s="8">
        <f>IF(ISERROR(VLOOKUP(B49,'Race 6'!$G$3:$I$66,3,FALSE)),0,VLOOKUP(B49,'Race 6'!$G$3:$I$66,3,FALSE))</f>
        <v>0</v>
      </c>
      <c r="K49" s="8">
        <f>IF(ISERROR(VLOOKUP($B49,'Race 7'!$G$3:$I$63,3,FALSE)),0,VLOOKUP($B49,'Race 7'!$G$3:$I$63,3,FALSE))</f>
        <v>0</v>
      </c>
      <c r="L49" s="8">
        <f>IF(ISERROR(VLOOKUP($B49,'Race 8'!$G$3:$I$56,3,FALSE)),0,VLOOKUP($B49,'Race 8'!$G$3:$I$56,3,FALSE))</f>
        <v>0</v>
      </c>
      <c r="M49" s="8">
        <f>IF(ISERROR(VLOOKUP($B49,'Race 9'!$G$3:$I$66,3,FALSE)),0,VLOOKUP($B49,'Race 9'!$G$3:$I$66,3,FALSE))</f>
        <v>82</v>
      </c>
      <c r="N49" s="8">
        <f>IF(ISERROR(VLOOKUP($B49,'Race 10'!$G$3:$I$65,3,FALSE)),0,VLOOKUP($B49,'Race 10'!$G$3:$I$65,3,FALSE))</f>
        <v>0</v>
      </c>
      <c r="O49" s="230"/>
      <c r="P49" s="115">
        <v>4</v>
      </c>
    </row>
    <row r="50" spans="1:16" ht="12.75" customHeight="1" thickBot="1">
      <c r="A50" s="116"/>
      <c r="B50" s="70" t="s">
        <v>121</v>
      </c>
      <c r="C50" s="8">
        <f t="shared" si="1"/>
        <v>0</v>
      </c>
      <c r="D50" s="8">
        <f>SUM(LARGE(E50:N50,{1,2,3,4,5,6,7}))</f>
        <v>0</v>
      </c>
      <c r="E50" s="9">
        <f>IF(ISERROR(VLOOKUP(B50,'Race 1'!$I$3:$K$61,3,FALSE)),0,VLOOKUP(B50,'Race 1'!$I$3:$K$61,3,FALSE))</f>
        <v>0</v>
      </c>
      <c r="F50" s="9">
        <f>IF(ISERROR(VLOOKUP(B50,'Race 2'!$I$3:$K$64,3,FALSE)),0,VLOOKUP(B50,'Race 2'!$I$3:$K$64,3,FALSE))</f>
        <v>0</v>
      </c>
      <c r="G50" s="9">
        <f>IF(ISERROR(VLOOKUP(B50,'Race 3'!$G$3:$I$62,3,FALSE)),0,VLOOKUP(B50,'Race 3'!$G$3:$I$62,3,FALSE))</f>
        <v>0</v>
      </c>
      <c r="H50" s="9">
        <f>IF(ISERROR(VLOOKUP(B50,'Race 4'!$G$3:$I$52,3,FALSE)),0,VLOOKUP(B50,'Race 4'!$G$3:$I$52,3,FALSE))</f>
        <v>0</v>
      </c>
      <c r="I50" s="8">
        <f>IF(ISERROR(VLOOKUP(B50,'Race 5'!$G$3:$I$62,3,FALSE)),0,VLOOKUP(B50,'Race 5'!$G$3:$I$62,3,FALSE))</f>
        <v>0</v>
      </c>
      <c r="J50" s="8">
        <f>IF(ISERROR(VLOOKUP(B50,'Race 6'!$G$3:$I$66,3,FALSE)),0,VLOOKUP(B50,'Race 6'!$G$3:$I$66,3,FALSE))</f>
        <v>0</v>
      </c>
      <c r="K50" s="8">
        <f>IF(ISERROR(VLOOKUP($B50,'Race 7'!$G$3:$I$63,3,FALSE)),0,VLOOKUP($B50,'Race 7'!$G$3:$I$63,3,FALSE))</f>
        <v>0</v>
      </c>
      <c r="L50" s="8">
        <f>IF(ISERROR(VLOOKUP($B50,'Race 8'!$G$3:$I$56,3,FALSE)),0,VLOOKUP($B50,'Race 8'!$G$3:$I$56,3,FALSE))</f>
        <v>0</v>
      </c>
      <c r="M50" s="8">
        <f>IF(ISERROR(VLOOKUP($B50,'Race 9'!$G$3:$I$66,3,FALSE)),0,VLOOKUP($B50,'Race 9'!$G$3:$I$66,3,FALSE))</f>
        <v>0</v>
      </c>
      <c r="N50" s="8">
        <f>IF(ISERROR(VLOOKUP($B50,'Race 10'!$G$3:$I$65,3,FALSE)),0,VLOOKUP($B50,'Race 10'!$G$3:$I$65,3,FALSE))</f>
        <v>0</v>
      </c>
      <c r="O50" s="230"/>
      <c r="P50" s="115">
        <v>4</v>
      </c>
    </row>
    <row r="51" spans="1:19" ht="12.75" customHeight="1">
      <c r="A51" s="118">
        <v>1</v>
      </c>
      <c r="B51" s="110" t="s">
        <v>101</v>
      </c>
      <c r="C51" s="111">
        <f t="shared" si="1"/>
        <v>8</v>
      </c>
      <c r="D51" s="111">
        <f>SUM(LARGE(E51:N51,{1,2,3,4,5,6,7}))</f>
        <v>543</v>
      </c>
      <c r="E51" s="112">
        <f>IF(ISERROR(VLOOKUP(B51,'Race 1'!$I$3:$K$61,3,FALSE)),0,VLOOKUP(B51,'Race 1'!$I$3:$K$61,3,FALSE))</f>
        <v>0</v>
      </c>
      <c r="F51" s="112">
        <f>IF(ISERROR(VLOOKUP(B51,'Race 2'!$I$3:$K$64,3,FALSE)),0,VLOOKUP(B51,'Race 2'!$I$3:$K$64,3,FALSE))</f>
        <v>74</v>
      </c>
      <c r="G51" s="112">
        <f>IF(ISERROR(VLOOKUP(B51,'Race 3'!$G$3:$I$62,3,FALSE)),0,VLOOKUP(B51,'Race 3'!$G$3:$I$62,3,FALSE))</f>
        <v>72</v>
      </c>
      <c r="H51" s="112">
        <f>IF(ISERROR(VLOOKUP(B51,'Race 4'!$G$3:$I$52,3,FALSE)),0,VLOOKUP(B51,'Race 4'!$G$3:$I$52,3,FALSE))</f>
        <v>77</v>
      </c>
      <c r="I51" s="111">
        <f>IF(ISERROR(VLOOKUP(B51,'Race 5'!$G$3:$I$62,3,FALSE)),0,VLOOKUP(B51,'Race 5'!$G$3:$I$62,3,FALSE))</f>
        <v>0</v>
      </c>
      <c r="J51" s="111">
        <f>IF(ISERROR(VLOOKUP(B51,'Race 6'!$G$3:$I$66,3,FALSE)),0,VLOOKUP(B51,'Race 6'!$G$3:$I$66,3,FALSE))</f>
        <v>75</v>
      </c>
      <c r="K51" s="111">
        <f>IF(ISERROR(VLOOKUP($B51,'Race 7'!$G$3:$I$63,3,FALSE)),0,VLOOKUP($B51,'Race 7'!$G$3:$I$63,3,FALSE))</f>
        <v>78</v>
      </c>
      <c r="L51" s="111">
        <f>IF(ISERROR(VLOOKUP($B51,'Race 8'!$G$3:$I$56,3,FALSE)),0,VLOOKUP($B51,'Race 8'!$G$3:$I$56,3,FALSE))</f>
        <v>81</v>
      </c>
      <c r="M51" s="111">
        <f>IF(ISERROR(VLOOKUP($B51,'Race 9'!$G$3:$I$66,3,FALSE)),0,VLOOKUP($B51,'Race 9'!$G$3:$I$66,3,FALSE))</f>
        <v>78</v>
      </c>
      <c r="N51" s="111">
        <f>IF(ISERROR(VLOOKUP($B51,'Race 10'!$G$3:$I$65,3,FALSE)),0,VLOOKUP($B51,'Race 10'!$G$3:$I$65,3,FALSE))</f>
        <v>80</v>
      </c>
      <c r="O51" s="229">
        <v>5</v>
      </c>
      <c r="P51" s="113">
        <v>5</v>
      </c>
      <c r="S51" s="1"/>
    </row>
    <row r="52" spans="1:19" ht="12.75" customHeight="1">
      <c r="A52" s="116">
        <v>2</v>
      </c>
      <c r="B52" s="70" t="s">
        <v>46</v>
      </c>
      <c r="C52" s="8">
        <f t="shared" si="1"/>
        <v>9</v>
      </c>
      <c r="D52" s="8">
        <f>SUM(LARGE(E52:N52,{1,2,3,4,5,6,7}))</f>
        <v>521</v>
      </c>
      <c r="E52" s="9">
        <f>IF(ISERROR(VLOOKUP(B52,'Race 1'!$I$3:$K$61,3,FALSE)),0,VLOOKUP(B52,'Race 1'!$I$3:$K$61,3,FALSE))</f>
        <v>69</v>
      </c>
      <c r="F52" s="9">
        <f>IF(ISERROR(VLOOKUP(B52,'Race 2'!$I$3:$K$64,3,FALSE)),0,VLOOKUP(B52,'Race 2'!$I$3:$K$64,3,FALSE))</f>
        <v>72</v>
      </c>
      <c r="G52" s="9">
        <f>IF(ISERROR(VLOOKUP(B52,'Race 3'!$G$3:$I$62,3,FALSE)),0,VLOOKUP(B52,'Race 3'!$G$3:$I$62,3,FALSE))</f>
        <v>69</v>
      </c>
      <c r="H52" s="9">
        <f>IF(ISERROR(VLOOKUP(B52,'Race 4'!$G$3:$I$52,3,FALSE)),0,VLOOKUP(B52,'Race 4'!$G$3:$I$52,3,FALSE))</f>
        <v>74</v>
      </c>
      <c r="I52" s="8">
        <f>IF(ISERROR(VLOOKUP(B52,'Race 5'!$G$3:$I$62,3,FALSE)),0,VLOOKUP(B52,'Race 5'!$G$3:$I$62,3,FALSE))</f>
        <v>72</v>
      </c>
      <c r="J52" s="8">
        <f>IF(ISERROR(VLOOKUP(B52,'Race 6'!$G$3:$I$66,3,FALSE)),0,VLOOKUP(B52,'Race 6'!$G$3:$I$66,3,FALSE))</f>
        <v>76</v>
      </c>
      <c r="K52" s="8">
        <f>IF(ISERROR(VLOOKUP($B52,'Race 7'!$G$3:$I$63,3,FALSE)),0,VLOOKUP($B52,'Race 7'!$G$3:$I$63,3,FALSE))</f>
        <v>77</v>
      </c>
      <c r="L52" s="8">
        <f>IF(ISERROR(VLOOKUP($B52,'Race 8'!$G$3:$I$56,3,FALSE)),0,VLOOKUP($B52,'Race 8'!$G$3:$I$56,3,FALSE))</f>
        <v>79</v>
      </c>
      <c r="M52" s="8">
        <f>IF(ISERROR(VLOOKUP($B52,'Race 9'!$G$3:$I$66,3,FALSE)),0,VLOOKUP($B52,'Race 9'!$G$3:$I$66,3,FALSE))</f>
        <v>0</v>
      </c>
      <c r="N52" s="8">
        <f>IF(ISERROR(VLOOKUP($B52,'Race 10'!$G$3:$I$65,3,FALSE)),0,VLOOKUP($B52,'Race 10'!$G$3:$I$65,3,FALSE))</f>
        <v>71</v>
      </c>
      <c r="O52" s="230"/>
      <c r="P52" s="115">
        <v>5</v>
      </c>
      <c r="S52" s="1"/>
    </row>
    <row r="53" spans="1:19" ht="12.75" customHeight="1">
      <c r="A53" s="193">
        <v>3</v>
      </c>
      <c r="B53" s="194" t="s">
        <v>61</v>
      </c>
      <c r="C53" s="195">
        <f t="shared" si="1"/>
        <v>7</v>
      </c>
      <c r="D53" s="195">
        <f>SUM(LARGE(E53:N53,{1,2,3,4,5,6,7}))</f>
        <v>510</v>
      </c>
      <c r="E53" s="196">
        <f>IF(ISERROR(VLOOKUP(B53,'Race 1'!$I$3:$K$61,3,FALSE)),0,VLOOKUP(B53,'Race 1'!$I$3:$K$61,3,FALSE))</f>
        <v>71</v>
      </c>
      <c r="F53" s="196">
        <f>IF(ISERROR(VLOOKUP(B53,'Race 2'!$I$3:$K$64,3,FALSE)),0,VLOOKUP(B53,'Race 2'!$I$3:$K$64,3,FALSE))</f>
        <v>75</v>
      </c>
      <c r="G53" s="196">
        <f>IF(ISERROR(VLOOKUP(B53,'Race 3'!$G$3:$I$62,3,FALSE)),0,VLOOKUP(B53,'Race 3'!$G$3:$I$62,3,FALSE))</f>
        <v>67</v>
      </c>
      <c r="H53" s="196">
        <f>IF(ISERROR(VLOOKUP(B53,'Race 4'!$G$3:$I$52,3,FALSE)),0,VLOOKUP(B53,'Race 4'!$G$3:$I$52,3,FALSE))</f>
        <v>76</v>
      </c>
      <c r="I53" s="195">
        <f>IF(ISERROR(VLOOKUP(B53,'Race 5'!$G$3:$I$62,3,FALSE)),0,VLOOKUP(B53,'Race 5'!$G$3:$I$62,3,FALSE))</f>
        <v>75</v>
      </c>
      <c r="J53" s="195">
        <f>IF(ISERROR(VLOOKUP(B53,'Race 6'!$G$3:$I$66,3,FALSE)),0,VLOOKUP(B53,'Race 6'!$G$3:$I$66,3,FALSE))</f>
        <v>74</v>
      </c>
      <c r="K53" s="195">
        <f>IF(ISERROR(VLOOKUP($B53,'Race 7'!$G$3:$I$63,3,FALSE)),0,VLOOKUP($B53,'Race 7'!$G$3:$I$63,3,FALSE))</f>
        <v>72</v>
      </c>
      <c r="L53" s="195">
        <f>IF(ISERROR(VLOOKUP($B53,'Race 8'!$G$3:$I$56,3,FALSE)),0,VLOOKUP($B53,'Race 8'!$G$3:$I$56,3,FALSE))</f>
        <v>0</v>
      </c>
      <c r="M53" s="195">
        <f>IF(ISERROR(VLOOKUP($B53,'Race 9'!$G$3:$I$66,3,FALSE)),0,VLOOKUP($B53,'Race 9'!$G$3:$I$66,3,FALSE))</f>
        <v>0</v>
      </c>
      <c r="N53" s="195">
        <f>IF(ISERROR(VLOOKUP($B53,'Race 10'!$G$3:$I$65,3,FALSE)),0,VLOOKUP($B53,'Race 10'!$G$3:$I$65,3,FALSE))</f>
        <v>0</v>
      </c>
      <c r="O53" s="230"/>
      <c r="P53" s="115">
        <v>5</v>
      </c>
      <c r="S53" s="1"/>
    </row>
    <row r="54" spans="1:19" ht="12.75" customHeight="1">
      <c r="A54" s="116">
        <v>4</v>
      </c>
      <c r="B54" s="70" t="s">
        <v>59</v>
      </c>
      <c r="C54" s="8">
        <f t="shared" si="1"/>
        <v>8</v>
      </c>
      <c r="D54" s="8">
        <f>SUM(LARGE(E54:N54,{1,2,3,4,5,6,7}))</f>
        <v>495</v>
      </c>
      <c r="E54" s="9">
        <f>IF(ISERROR(VLOOKUP(B54,'Race 1'!$I$3:$K$61,3,FALSE)),0,VLOOKUP(B54,'Race 1'!$I$3:$K$61,3,FALSE))</f>
        <v>62</v>
      </c>
      <c r="F54" s="9">
        <f>IF(ISERROR(VLOOKUP(B54,'Race 2'!$I$3:$K$64,3,FALSE)),0,VLOOKUP(B54,'Race 2'!$I$3:$K$64,3,FALSE))</f>
        <v>73</v>
      </c>
      <c r="G54" s="9">
        <f>IF(ISERROR(VLOOKUP(B54,'Race 3'!$G$3:$I$62,3,FALSE)),0,VLOOKUP(B54,'Race 3'!$G$3:$I$62,3,FALSE))</f>
        <v>0</v>
      </c>
      <c r="H54" s="9">
        <f>IF(ISERROR(VLOOKUP(B54,'Race 4'!$G$3:$I$52,3,FALSE)),0,VLOOKUP(B54,'Race 4'!$G$3:$I$52,3,FALSE))</f>
        <v>68</v>
      </c>
      <c r="I54" s="8">
        <f>IF(ISERROR(VLOOKUP(B54,'Race 5'!$G$3:$I$62,3,FALSE)),0,VLOOKUP(B54,'Race 5'!$G$3:$I$62,3,FALSE))</f>
        <v>0</v>
      </c>
      <c r="J54" s="8">
        <f>IF(ISERROR(VLOOKUP(B54,'Race 6'!$G$3:$I$66,3,FALSE)),0,VLOOKUP(B54,'Race 6'!$G$3:$I$66,3,FALSE))</f>
        <v>68</v>
      </c>
      <c r="K54" s="8">
        <f>IF(ISERROR(VLOOKUP($B54,'Race 7'!$G$3:$I$63,3,FALSE)),0,VLOOKUP($B54,'Race 7'!$G$3:$I$63,3,FALSE))</f>
        <v>82</v>
      </c>
      <c r="L54" s="8">
        <f>IF(ISERROR(VLOOKUP($B54,'Race 8'!$G$3:$I$56,3,FALSE)),0,VLOOKUP($B54,'Race 8'!$G$3:$I$56,3,FALSE))</f>
        <v>64</v>
      </c>
      <c r="M54" s="8">
        <f>IF(ISERROR(VLOOKUP($B54,'Race 9'!$G$3:$I$66,3,FALSE)),0,VLOOKUP($B54,'Race 9'!$G$3:$I$66,3,FALSE))</f>
        <v>52</v>
      </c>
      <c r="N54" s="8">
        <f>IF(ISERROR(VLOOKUP($B54,'Race 10'!$G$3:$I$65,3,FALSE)),0,VLOOKUP($B54,'Race 10'!$G$3:$I$65,3,FALSE))</f>
        <v>78</v>
      </c>
      <c r="O54" s="230"/>
      <c r="P54" s="115">
        <v>5</v>
      </c>
      <c r="S54" s="1"/>
    </row>
    <row r="55" spans="1:19" ht="12.75" customHeight="1">
      <c r="A55" s="116">
        <v>5</v>
      </c>
      <c r="B55" s="70" t="s">
        <v>125</v>
      </c>
      <c r="C55" s="8">
        <f t="shared" si="1"/>
        <v>7</v>
      </c>
      <c r="D55" s="8">
        <f>SUM(LARGE(E55:N55,{1,2,3,4,5,6,7}))</f>
        <v>486</v>
      </c>
      <c r="E55" s="9">
        <f>IF(ISERROR(VLOOKUP(B55,'Race 1'!$I$3:$K$61,3,FALSE)),0,VLOOKUP(B55,'Race 1'!$I$3:$K$61,3,FALSE))</f>
        <v>68</v>
      </c>
      <c r="F55" s="9">
        <f>IF(ISERROR(VLOOKUP(B55,'Race 2'!$I$3:$K$64,3,FALSE)),0,VLOOKUP(B55,'Race 2'!$I$3:$K$64,3,FALSE))</f>
        <v>0</v>
      </c>
      <c r="G55" s="9">
        <f>IF(ISERROR(VLOOKUP(B55,'Race 3'!$G$3:$I$62,3,FALSE)),0,VLOOKUP(B55,'Race 3'!$G$3:$I$62,3,FALSE))</f>
        <v>64</v>
      </c>
      <c r="H55" s="9">
        <f>IF(ISERROR(VLOOKUP(B55,'Race 4'!$G$3:$I$52,3,FALSE)),0,VLOOKUP(B55,'Race 4'!$G$3:$I$52,3,FALSE))</f>
        <v>73</v>
      </c>
      <c r="I55" s="8">
        <f>IF(ISERROR(VLOOKUP(B55,'Race 5'!$G$3:$I$62,3,FALSE)),0,VLOOKUP(B55,'Race 5'!$G$3:$I$62,3,FALSE))</f>
        <v>69</v>
      </c>
      <c r="J55" s="8">
        <f>IF(ISERROR(VLOOKUP(B55,'Race 6'!$G$3:$I$66,3,FALSE)),0,VLOOKUP(B55,'Race 6'!$G$3:$I$66,3,FALSE))</f>
        <v>70</v>
      </c>
      <c r="K55" s="8">
        <f>IF(ISERROR(VLOOKUP($B55,'Race 7'!$G$3:$I$63,3,FALSE)),0,VLOOKUP($B55,'Race 7'!$G$3:$I$63,3,FALSE))</f>
        <v>67</v>
      </c>
      <c r="L55" s="8">
        <f>IF(ISERROR(VLOOKUP($B55,'Race 8'!$G$3:$I$56,3,FALSE)),0,VLOOKUP($B55,'Race 8'!$G$3:$I$56,3,FALSE))</f>
        <v>0</v>
      </c>
      <c r="M55" s="8">
        <f>IF(ISERROR(VLOOKUP($B55,'Race 9'!$G$3:$I$66,3,FALSE)),0,VLOOKUP($B55,'Race 9'!$G$3:$I$66,3,FALSE))</f>
        <v>75</v>
      </c>
      <c r="N55" s="8">
        <f>IF(ISERROR(VLOOKUP($B55,'Race 10'!$G$3:$I$65,3,FALSE)),0,VLOOKUP($B55,'Race 10'!$G$3:$I$65,3,FALSE))</f>
        <v>0</v>
      </c>
      <c r="O55" s="230"/>
      <c r="P55" s="115">
        <v>5</v>
      </c>
      <c r="S55" s="1"/>
    </row>
    <row r="56" spans="1:19" ht="12.75" customHeight="1">
      <c r="A56" s="116">
        <v>6</v>
      </c>
      <c r="B56" s="64" t="s">
        <v>27</v>
      </c>
      <c r="C56" s="8">
        <f t="shared" si="1"/>
        <v>8</v>
      </c>
      <c r="D56" s="8">
        <f>SUM(LARGE(E56:N56,{1,2,3,4,5,6,7}))</f>
        <v>482</v>
      </c>
      <c r="E56" s="9">
        <f>IF(ISERROR(VLOOKUP(B56,'Race 1'!$I$3:$K$61,3,FALSE)),0,VLOOKUP(B56,'Race 1'!$I$3:$K$61,3,FALSE))</f>
        <v>67</v>
      </c>
      <c r="F56" s="9">
        <f>IF(ISERROR(VLOOKUP(B56,'Race 2'!$I$3:$K$64,3,FALSE)),0,VLOOKUP(B56,'Race 2'!$I$3:$K$64,3,FALSE))</f>
        <v>68</v>
      </c>
      <c r="G56" s="9">
        <f>IF(ISERROR(VLOOKUP(B56,'Race 3'!$G$3:$I$62,3,FALSE)),0,VLOOKUP(B56,'Race 3'!$G$3:$I$62,3,FALSE))</f>
        <v>70</v>
      </c>
      <c r="H56" s="9">
        <f>IF(ISERROR(VLOOKUP(B56,'Race 4'!$G$3:$I$52,3,FALSE)),0,VLOOKUP(B56,'Race 4'!$G$3:$I$52,3,FALSE))</f>
        <v>72</v>
      </c>
      <c r="I56" s="8">
        <f>IF(ISERROR(VLOOKUP(B56,'Race 5'!$G$3:$I$62,3,FALSE)),0,VLOOKUP(B56,'Race 5'!$G$3:$I$62,3,FALSE))</f>
        <v>64</v>
      </c>
      <c r="J56" s="8">
        <f>IF(ISERROR(VLOOKUP(B56,'Race 6'!$G$3:$I$66,3,FALSE)),0,VLOOKUP(B56,'Race 6'!$G$3:$I$66,3,FALSE))</f>
        <v>67</v>
      </c>
      <c r="K56" s="8">
        <f>IF(ISERROR(VLOOKUP($B56,'Race 7'!$G$3:$I$63,3,FALSE)),0,VLOOKUP($B56,'Race 7'!$G$3:$I$63,3,FALSE))</f>
        <v>69</v>
      </c>
      <c r="L56" s="8">
        <f>IF(ISERROR(VLOOKUP($B56,'Race 8'!$G$3:$I$56,3,FALSE)),0,VLOOKUP($B56,'Race 8'!$G$3:$I$56,3,FALSE))</f>
        <v>0</v>
      </c>
      <c r="M56" s="8">
        <f>IF(ISERROR(VLOOKUP($B56,'Race 9'!$G$3:$I$66,3,FALSE)),0,VLOOKUP($B56,'Race 9'!$G$3:$I$66,3,FALSE))</f>
        <v>69</v>
      </c>
      <c r="N56" s="8">
        <f>IF(ISERROR(VLOOKUP($B56,'Race 10'!$G$3:$I$65,3,FALSE)),0,VLOOKUP($B56,'Race 10'!$G$3:$I$65,3,FALSE))</f>
        <v>0</v>
      </c>
      <c r="O56" s="230"/>
      <c r="P56" s="115">
        <v>5</v>
      </c>
      <c r="S56" s="1"/>
    </row>
    <row r="57" spans="1:19" ht="12.75" customHeight="1">
      <c r="A57" s="116">
        <v>7</v>
      </c>
      <c r="B57" s="70" t="s">
        <v>98</v>
      </c>
      <c r="C57" s="8">
        <f t="shared" si="1"/>
        <v>6</v>
      </c>
      <c r="D57" s="8">
        <f>SUM(LARGE(E57:N57,{1,2,3,4,5,6,7}))</f>
        <v>456</v>
      </c>
      <c r="E57" s="9">
        <f>IF(ISERROR(VLOOKUP(B57,'Race 1'!$I$3:$K$61,3,FALSE)),0,VLOOKUP(B57,'Race 1'!$I$3:$K$61,3,FALSE))</f>
        <v>77</v>
      </c>
      <c r="F57" s="9">
        <f>IF(ISERROR(VLOOKUP(B57,'Race 2'!$I$3:$K$64,3,FALSE)),0,VLOOKUP(B57,'Race 2'!$I$3:$K$64,3,FALSE))</f>
        <v>81</v>
      </c>
      <c r="G57" s="9">
        <f>IF(ISERROR(VLOOKUP(B57,'Race 3'!$G$3:$I$62,3,FALSE)),0,VLOOKUP(B57,'Race 3'!$G$3:$I$62,3,FALSE))</f>
        <v>77</v>
      </c>
      <c r="H57" s="9">
        <f>IF(ISERROR(VLOOKUP(B57,'Race 4'!$G$3:$I$52,3,FALSE)),0,VLOOKUP(B57,'Race 4'!$G$3:$I$52,3,FALSE))</f>
        <v>0</v>
      </c>
      <c r="I57" s="8">
        <f>IF(ISERROR(VLOOKUP(B57,'Race 5'!$G$3:$I$62,3,FALSE)),0,VLOOKUP(B57,'Race 5'!$G$3:$I$62,3,FALSE))</f>
        <v>0</v>
      </c>
      <c r="J57" s="8">
        <f>IF(ISERROR(VLOOKUP(B57,'Race 6'!$G$3:$I$66,3,FALSE)),0,VLOOKUP(B57,'Race 6'!$G$3:$I$66,3,FALSE))</f>
        <v>0</v>
      </c>
      <c r="K57" s="8">
        <f>IF(ISERROR(VLOOKUP($B57,'Race 7'!$G$3:$I$63,3,FALSE)),0,VLOOKUP($B57,'Race 7'!$G$3:$I$63,3,FALSE))</f>
        <v>76</v>
      </c>
      <c r="L57" s="8">
        <f>IF(ISERROR(VLOOKUP($B57,'Race 8'!$G$3:$I$56,3,FALSE)),0,VLOOKUP($B57,'Race 8'!$G$3:$I$56,3,FALSE))</f>
        <v>75</v>
      </c>
      <c r="M57" s="8">
        <f>IF(ISERROR(VLOOKUP($B57,'Race 9'!$G$3:$I$66,3,FALSE)),0,VLOOKUP($B57,'Race 9'!$G$3:$I$66,3,FALSE))</f>
        <v>70</v>
      </c>
      <c r="N57" s="8">
        <f>IF(ISERROR(VLOOKUP($B57,'Race 10'!$G$3:$I$65,3,FALSE)),0,VLOOKUP($B57,'Race 10'!$G$3:$I$65,3,FALSE))</f>
        <v>0</v>
      </c>
      <c r="O57" s="230"/>
      <c r="P57" s="115">
        <v>5</v>
      </c>
      <c r="S57" s="1"/>
    </row>
    <row r="58" spans="1:19" ht="12.75" customHeight="1">
      <c r="A58" s="116">
        <v>8</v>
      </c>
      <c r="B58" s="70" t="s">
        <v>99</v>
      </c>
      <c r="C58" s="8">
        <f t="shared" si="1"/>
        <v>5</v>
      </c>
      <c r="D58" s="8">
        <f>SUM(LARGE(E58:N58,{1,2,3,4,5,6,7}))</f>
        <v>362</v>
      </c>
      <c r="E58" s="9">
        <f>IF(ISERROR(VLOOKUP(B58,'Race 1'!$I$3:$K$61,3,FALSE)),0,VLOOKUP(B58,'Race 1'!$I$3:$K$61,3,FALSE))</f>
        <v>72</v>
      </c>
      <c r="F58" s="9">
        <f>IF(ISERROR(VLOOKUP(B58,'Race 2'!$I$3:$K$64,3,FALSE)),0,VLOOKUP(B58,'Race 2'!$I$3:$K$64,3,FALSE))</f>
        <v>70</v>
      </c>
      <c r="G58" s="9">
        <f>IF(ISERROR(VLOOKUP(B58,'Race 3'!$G$3:$I$62,3,FALSE)),0,VLOOKUP(B58,'Race 3'!$G$3:$I$62,3,FALSE))</f>
        <v>0</v>
      </c>
      <c r="H58" s="9">
        <f>IF(ISERROR(VLOOKUP(B58,'Race 4'!$G$3:$I$52,3,FALSE)),0,VLOOKUP(B58,'Race 4'!$G$3:$I$52,3,FALSE))</f>
        <v>0</v>
      </c>
      <c r="I58" s="8">
        <f>IF(ISERROR(VLOOKUP(B58,'Race 5'!$G$3:$I$62,3,FALSE)),0,VLOOKUP(B58,'Race 5'!$G$3:$I$62,3,FALSE))</f>
        <v>71</v>
      </c>
      <c r="J58" s="8">
        <f>IF(ISERROR(VLOOKUP(B58,'Race 6'!$G$3:$I$66,3,FALSE)),0,VLOOKUP(B58,'Race 6'!$G$3:$I$66,3,FALSE))</f>
        <v>78</v>
      </c>
      <c r="K58" s="8">
        <f>IF(ISERROR(VLOOKUP($B58,'Race 7'!$G$3:$I$63,3,FALSE)),0,VLOOKUP($B58,'Race 7'!$G$3:$I$63,3,FALSE))</f>
        <v>71</v>
      </c>
      <c r="L58" s="8">
        <f>IF(ISERROR(VLOOKUP($B58,'Race 8'!$G$3:$I$56,3,FALSE)),0,VLOOKUP($B58,'Race 8'!$G$3:$I$56,3,FALSE))</f>
        <v>0</v>
      </c>
      <c r="M58" s="8">
        <f>IF(ISERROR(VLOOKUP($B58,'Race 9'!$G$3:$I$66,3,FALSE)),0,VLOOKUP($B58,'Race 9'!$G$3:$I$66,3,FALSE))</f>
        <v>0</v>
      </c>
      <c r="N58" s="8">
        <f>IF(ISERROR(VLOOKUP($B58,'Race 10'!$G$3:$I$65,3,FALSE)),0,VLOOKUP($B58,'Race 10'!$G$3:$I$65,3,FALSE))</f>
        <v>0</v>
      </c>
      <c r="O58" s="230"/>
      <c r="P58" s="115">
        <v>5</v>
      </c>
      <c r="S58" s="1"/>
    </row>
    <row r="59" spans="1:19" ht="12.75" customHeight="1">
      <c r="A59" s="116">
        <v>9</v>
      </c>
      <c r="B59" s="64" t="s">
        <v>54</v>
      </c>
      <c r="C59" s="8">
        <f t="shared" si="1"/>
        <v>5</v>
      </c>
      <c r="D59" s="8">
        <f>SUM(LARGE(E59:N59,{1,2,3,4,5,6,7}))</f>
        <v>343</v>
      </c>
      <c r="E59" s="9">
        <f>IF(ISERROR(VLOOKUP(B59,'Race 1'!$I$3:$K$61,3,FALSE)),0,VLOOKUP(B59,'Race 1'!$I$3:$K$61,3,FALSE))</f>
        <v>63</v>
      </c>
      <c r="F59" s="9">
        <f>IF(ISERROR(VLOOKUP(B59,'Race 2'!$I$3:$K$64,3,FALSE)),0,VLOOKUP(B59,'Race 2'!$I$3:$K$64,3,FALSE))</f>
        <v>69</v>
      </c>
      <c r="G59" s="9">
        <f>IF(ISERROR(VLOOKUP(B59,'Race 3'!$G$3:$I$62,3,FALSE)),0,VLOOKUP(B59,'Race 3'!$G$3:$I$62,3,FALSE))</f>
        <v>0</v>
      </c>
      <c r="H59" s="9">
        <f>IF(ISERROR(VLOOKUP(B59,'Race 4'!$G$3:$I$52,3,FALSE)),0,VLOOKUP(B59,'Race 4'!$G$3:$I$52,3,FALSE))</f>
        <v>0</v>
      </c>
      <c r="I59" s="8">
        <f>IF(ISERROR(VLOOKUP(B59,'Race 5'!$G$3:$I$62,3,FALSE)),0,VLOOKUP(B59,'Race 5'!$G$3:$I$62,3,FALSE))</f>
        <v>70</v>
      </c>
      <c r="J59" s="8">
        <f>IF(ISERROR(VLOOKUP(B59,'Race 6'!$G$3:$I$66,3,FALSE)),0,VLOOKUP(B59,'Race 6'!$G$3:$I$66,3,FALSE))</f>
        <v>73</v>
      </c>
      <c r="K59" s="8">
        <f>IF(ISERROR(VLOOKUP($B59,'Race 7'!$G$3:$I$63,3,FALSE)),0,VLOOKUP($B59,'Race 7'!$G$3:$I$63,3,FALSE))</f>
        <v>68</v>
      </c>
      <c r="L59" s="8">
        <f>IF(ISERROR(VLOOKUP($B59,'Race 8'!$G$3:$I$56,3,FALSE)),0,VLOOKUP($B59,'Race 8'!$G$3:$I$56,3,FALSE))</f>
        <v>0</v>
      </c>
      <c r="M59" s="8">
        <f>IF(ISERROR(VLOOKUP($B59,'Race 9'!$G$3:$I$66,3,FALSE)),0,VLOOKUP($B59,'Race 9'!$G$3:$I$66,3,FALSE))</f>
        <v>0</v>
      </c>
      <c r="N59" s="8">
        <f>IF(ISERROR(VLOOKUP($B59,'Race 10'!$G$3:$I$65,3,FALSE)),0,VLOOKUP($B59,'Race 10'!$G$3:$I$65,3,FALSE))</f>
        <v>0</v>
      </c>
      <c r="O59" s="230"/>
      <c r="P59" s="115">
        <v>5</v>
      </c>
      <c r="S59" s="1"/>
    </row>
    <row r="60" spans="1:19" ht="12.75" customHeight="1">
      <c r="A60" s="116">
        <v>10</v>
      </c>
      <c r="B60" s="64" t="s">
        <v>126</v>
      </c>
      <c r="C60" s="8">
        <f t="shared" si="1"/>
        <v>3</v>
      </c>
      <c r="D60" s="8">
        <f>SUM(LARGE(E60:N60,{1,2,3,4,5,6,7}))</f>
        <v>214</v>
      </c>
      <c r="E60" s="9">
        <f>IF(ISERROR(VLOOKUP(B60,'Race 1'!$I$3:$K$61,3,FALSE)),0,VLOOKUP(B60,'Race 1'!$I$3:$K$61,3,FALSE))</f>
        <v>64</v>
      </c>
      <c r="F60" s="9">
        <f>IF(ISERROR(VLOOKUP(B60,'Race 2'!$I$3:$K$64,3,FALSE)),0,VLOOKUP(B60,'Race 2'!$I$3:$K$64,3,FALSE))</f>
        <v>77</v>
      </c>
      <c r="G60" s="9">
        <f>IF(ISERROR(VLOOKUP(B60,'Race 3'!$G$3:$I$62,3,FALSE)),0,VLOOKUP(B60,'Race 3'!$G$3:$I$62,3,FALSE))</f>
        <v>0</v>
      </c>
      <c r="H60" s="9">
        <f>IF(ISERROR(VLOOKUP(B60,'Race 4'!$G$3:$I$52,3,FALSE)),0,VLOOKUP(B60,'Race 4'!$G$3:$I$52,3,FALSE))</f>
        <v>0</v>
      </c>
      <c r="I60" s="8">
        <f>IF(ISERROR(VLOOKUP(B60,'Race 5'!$G$3:$I$62,3,FALSE)),0,VLOOKUP(B60,'Race 5'!$G$3:$I$62,3,FALSE))</f>
        <v>73</v>
      </c>
      <c r="J60" s="8">
        <f>IF(ISERROR(VLOOKUP(B60,'Race 6'!$G$3:$I$66,3,FALSE)),0,VLOOKUP(B60,'Race 6'!$G$3:$I$66,3,FALSE))</f>
        <v>0</v>
      </c>
      <c r="K60" s="8">
        <f>IF(ISERROR(VLOOKUP($B60,'Race 7'!$G$3:$I$63,3,FALSE)),0,VLOOKUP($B60,'Race 7'!$G$3:$I$63,3,FALSE))</f>
        <v>0</v>
      </c>
      <c r="L60" s="8">
        <f>IF(ISERROR(VLOOKUP($B60,'Race 8'!$G$3:$I$56,3,FALSE)),0,VLOOKUP($B60,'Race 8'!$G$3:$I$56,3,FALSE))</f>
        <v>0</v>
      </c>
      <c r="M60" s="8">
        <f>IF(ISERROR(VLOOKUP($B60,'Race 9'!$G$3:$I$66,3,FALSE)),0,VLOOKUP($B60,'Race 9'!$G$3:$I$66,3,FALSE))</f>
        <v>0</v>
      </c>
      <c r="N60" s="8">
        <f>IF(ISERROR(VLOOKUP($B60,'Race 10'!$G$3:$I$65,3,FALSE)),0,VLOOKUP($B60,'Race 10'!$G$3:$I$65,3,FALSE))</f>
        <v>0</v>
      </c>
      <c r="O60" s="230"/>
      <c r="P60" s="115">
        <v>5</v>
      </c>
      <c r="S60" s="1"/>
    </row>
    <row r="61" spans="1:19" ht="12.75" customHeight="1">
      <c r="A61" s="116">
        <v>11</v>
      </c>
      <c r="B61" s="70" t="s">
        <v>162</v>
      </c>
      <c r="C61" s="8">
        <f t="shared" si="1"/>
        <v>2</v>
      </c>
      <c r="D61" s="8">
        <f>SUM(LARGE(E61:N61,{1,2,3,4,5,6,7}))</f>
        <v>161</v>
      </c>
      <c r="E61" s="9">
        <f>IF(ISERROR(VLOOKUP(B61,'Race 1'!$I$3:$K$61,3,FALSE)),0,VLOOKUP(B61,'Race 1'!$I$3:$K$61,3,FALSE))</f>
        <v>81</v>
      </c>
      <c r="F61" s="9">
        <f>IF(ISERROR(VLOOKUP(B61,'Race 2'!$I$3:$K$64,3,FALSE)),0,VLOOKUP(B61,'Race 2'!$I$3:$K$64,3,FALSE))</f>
        <v>80</v>
      </c>
      <c r="G61" s="9">
        <f>IF(ISERROR(VLOOKUP(B61,'Race 3'!$G$3:$I$62,3,FALSE)),0,VLOOKUP(B61,'Race 3'!$G$3:$I$62,3,FALSE))</f>
        <v>0</v>
      </c>
      <c r="H61" s="9">
        <f>IF(ISERROR(VLOOKUP(B61,'Race 4'!$G$3:$I$52,3,FALSE)),0,VLOOKUP(B61,'Race 4'!$G$3:$I$52,3,FALSE))</f>
        <v>0</v>
      </c>
      <c r="I61" s="8">
        <f>IF(ISERROR(VLOOKUP(B61,'Race 5'!$G$3:$I$62,3,FALSE)),0,VLOOKUP(B61,'Race 5'!$G$3:$I$62,3,FALSE))</f>
        <v>0</v>
      </c>
      <c r="J61" s="8">
        <f>IF(ISERROR(VLOOKUP(B61,'Race 6'!$G$3:$I$66,3,FALSE)),0,VLOOKUP(B61,'Race 6'!$G$3:$I$66,3,FALSE))</f>
        <v>0</v>
      </c>
      <c r="K61" s="8">
        <f>IF(ISERROR(VLOOKUP($B61,'Race 7'!$G$3:$I$63,3,FALSE)),0,VLOOKUP($B61,'Race 7'!$G$3:$I$63,3,FALSE))</f>
        <v>0</v>
      </c>
      <c r="L61" s="8">
        <f>IF(ISERROR(VLOOKUP($B61,'Race 8'!$G$3:$I$56,3,FALSE)),0,VLOOKUP($B61,'Race 8'!$G$3:$I$56,3,FALSE))</f>
        <v>0</v>
      </c>
      <c r="M61" s="8">
        <f>IF(ISERROR(VLOOKUP($B61,'Race 9'!$G$3:$I$66,3,FALSE)),0,VLOOKUP($B61,'Race 9'!$G$3:$I$66,3,FALSE))</f>
        <v>0</v>
      </c>
      <c r="N61" s="8">
        <f>IF(ISERROR(VLOOKUP($B61,'Race 10'!$G$3:$I$65,3,FALSE)),0,VLOOKUP($B61,'Race 10'!$G$3:$I$65,3,FALSE))</f>
        <v>0</v>
      </c>
      <c r="O61" s="230"/>
      <c r="P61" s="115">
        <v>5</v>
      </c>
      <c r="S61" s="1"/>
    </row>
    <row r="62" spans="1:19" ht="12.75" customHeight="1">
      <c r="A62" s="116">
        <v>13</v>
      </c>
      <c r="B62" s="70" t="s">
        <v>49</v>
      </c>
      <c r="C62" s="8">
        <f t="shared" si="1"/>
        <v>1</v>
      </c>
      <c r="D62" s="8">
        <f>SUM(LARGE(E62:N62,{1,2,3,4,5,6,7}))</f>
        <v>71</v>
      </c>
      <c r="E62" s="9">
        <f>IF(ISERROR(VLOOKUP(B62,'Race 1'!$I$3:$K$61,3,FALSE)),0,VLOOKUP(B62,'Race 1'!$I$3:$K$61,3,FALSE))</f>
        <v>0</v>
      </c>
      <c r="F62" s="9">
        <f>IF(ISERROR(VLOOKUP(B62,'Race 2'!$I$3:$K$64,3,FALSE)),0,VLOOKUP(B62,'Race 2'!$I$3:$K$64,3,FALSE))</f>
        <v>71</v>
      </c>
      <c r="G62" s="9">
        <f>IF(ISERROR(VLOOKUP(B62,'Race 3'!$G$3:$I$62,3,FALSE)),0,VLOOKUP(B62,'Race 3'!$G$3:$I$62,3,FALSE))</f>
        <v>0</v>
      </c>
      <c r="H62" s="9">
        <f>IF(ISERROR(VLOOKUP(B62,'Race 4'!$G$3:$I$52,3,FALSE)),0,VLOOKUP(B62,'Race 4'!$G$3:$I$52,3,FALSE))</f>
        <v>0</v>
      </c>
      <c r="I62" s="8">
        <f>IF(ISERROR(VLOOKUP(B62,'Race 5'!$G$3:$I$62,3,FALSE)),0,VLOOKUP(B62,'Race 5'!$G$3:$I$62,3,FALSE))</f>
        <v>0</v>
      </c>
      <c r="J62" s="8">
        <f>IF(ISERROR(VLOOKUP(B62,'Race 6'!$G$3:$I$66,3,FALSE)),0,VLOOKUP(B62,'Race 6'!$G$3:$I$66,3,FALSE))</f>
        <v>0</v>
      </c>
      <c r="K62" s="8">
        <f>IF(ISERROR(VLOOKUP($B62,'Race 7'!$G$3:$I$63,3,FALSE)),0,VLOOKUP($B62,'Race 7'!$G$3:$I$63,3,FALSE))</f>
        <v>0</v>
      </c>
      <c r="L62" s="8">
        <f>IF(ISERROR(VLOOKUP($B62,'Race 8'!$G$3:$I$56,3,FALSE)),0,VLOOKUP($B62,'Race 8'!$G$3:$I$56,3,FALSE))</f>
        <v>0</v>
      </c>
      <c r="M62" s="8">
        <f>IF(ISERROR(VLOOKUP($B62,'Race 9'!$G$3:$I$66,3,FALSE)),0,VLOOKUP($B62,'Race 9'!$G$3:$I$66,3,FALSE))</f>
        <v>0</v>
      </c>
      <c r="N62" s="8">
        <f>IF(ISERROR(VLOOKUP($B62,'Race 10'!$G$3:$I$65,3,FALSE)),0,VLOOKUP($B62,'Race 10'!$G$3:$I$65,3,FALSE))</f>
        <v>0</v>
      </c>
      <c r="O62" s="230"/>
      <c r="P62" s="115">
        <v>5</v>
      </c>
      <c r="S62" s="1"/>
    </row>
    <row r="63" spans="1:19" ht="12.75" customHeight="1">
      <c r="A63" s="116">
        <v>14</v>
      </c>
      <c r="B63" s="64" t="s">
        <v>62</v>
      </c>
      <c r="C63" s="8">
        <f t="shared" si="1"/>
        <v>1</v>
      </c>
      <c r="D63" s="8">
        <f>SUM(LARGE(E63:N63,{1,2,3,4,5,6,7}))</f>
        <v>70</v>
      </c>
      <c r="E63" s="9">
        <f>IF(ISERROR(VLOOKUP(B63,'Race 1'!$I$3:$K$61,3,FALSE)),0,VLOOKUP(B63,'Race 1'!$I$3:$K$61,3,FALSE))</f>
        <v>70</v>
      </c>
      <c r="F63" s="9">
        <f>IF(ISERROR(VLOOKUP(B63,'Race 2'!$I$3:$K$64,3,FALSE)),0,VLOOKUP(B63,'Race 2'!$I$3:$K$64,3,FALSE))</f>
        <v>0</v>
      </c>
      <c r="G63" s="9">
        <f>IF(ISERROR(VLOOKUP(B63,'Race 3'!$G$3:$I$62,3,FALSE)),0,VLOOKUP(B63,'Race 3'!$G$3:$I$62,3,FALSE))</f>
        <v>0</v>
      </c>
      <c r="H63" s="9">
        <f>IF(ISERROR(VLOOKUP(B63,'Race 4'!$G$3:$I$52,3,FALSE)),0,VLOOKUP(B63,'Race 4'!$G$3:$I$52,3,FALSE))</f>
        <v>0</v>
      </c>
      <c r="I63" s="8">
        <f>IF(ISERROR(VLOOKUP(B63,'Race 5'!$G$3:$I$62,3,FALSE)),0,VLOOKUP(B63,'Race 5'!$G$3:$I$62,3,FALSE))</f>
        <v>0</v>
      </c>
      <c r="J63" s="8">
        <f>IF(ISERROR(VLOOKUP(B63,'Race 6'!$G$3:$I$66,3,FALSE)),0,VLOOKUP(B63,'Race 6'!$G$3:$I$66,3,FALSE))</f>
        <v>0</v>
      </c>
      <c r="K63" s="8">
        <f>IF(ISERROR(VLOOKUP($B63,'Race 7'!$G$3:$I$63,3,FALSE)),0,VLOOKUP($B63,'Race 7'!$G$3:$I$63,3,FALSE))</f>
        <v>0</v>
      </c>
      <c r="L63" s="8">
        <f>IF(ISERROR(VLOOKUP($B63,'Race 8'!$G$3:$I$56,3,FALSE)),0,VLOOKUP($B63,'Race 8'!$G$3:$I$56,3,FALSE))</f>
        <v>0</v>
      </c>
      <c r="M63" s="8">
        <f>IF(ISERROR(VLOOKUP($B63,'Race 9'!$G$3:$I$66,3,FALSE)),0,VLOOKUP($B63,'Race 9'!$G$3:$I$66,3,FALSE))</f>
        <v>0</v>
      </c>
      <c r="N63" s="8">
        <f>IF(ISERROR(VLOOKUP($B63,'Race 10'!$G$3:$I$65,3,FALSE)),0,VLOOKUP($B63,'Race 10'!$G$3:$I$65,3,FALSE))</f>
        <v>0</v>
      </c>
      <c r="O63" s="230"/>
      <c r="P63" s="115">
        <v>5</v>
      </c>
      <c r="S63" s="1"/>
    </row>
    <row r="64" spans="1:19" ht="12.75" customHeight="1" thickBot="1">
      <c r="A64" s="120"/>
      <c r="B64" s="121" t="s">
        <v>122</v>
      </c>
      <c r="C64" s="122">
        <f t="shared" si="1"/>
        <v>0</v>
      </c>
      <c r="D64" s="122">
        <f>SUM(LARGE(E64:N64,{1,2,3,4,5,6,7}))</f>
        <v>0</v>
      </c>
      <c r="E64" s="123">
        <f>IF(ISERROR(VLOOKUP(B64,'Race 1'!$I$3:$K$61,3,FALSE)),0,VLOOKUP(B64,'Race 1'!$I$3:$K$61,3,FALSE))</f>
        <v>0</v>
      </c>
      <c r="F64" s="123">
        <f>IF(ISERROR(VLOOKUP(B64,'Race 2'!$I$3:$K$64,3,FALSE)),0,VLOOKUP(B64,'Race 2'!$I$3:$K$64,3,FALSE))</f>
        <v>0</v>
      </c>
      <c r="G64" s="123">
        <f>IF(ISERROR(VLOOKUP(B64,'Race 3'!$G$3:$I$62,3,FALSE)),0,VLOOKUP(B64,'Race 3'!$G$3:$I$62,3,FALSE))</f>
        <v>0</v>
      </c>
      <c r="H64" s="123">
        <f>IF(ISERROR(VLOOKUP(B64,'Race 4'!$G$3:$I$52,3,FALSE)),0,VLOOKUP(B64,'Race 4'!$G$3:$I$52,3,FALSE))</f>
        <v>0</v>
      </c>
      <c r="I64" s="122">
        <f>IF(ISERROR(VLOOKUP(B64,'Race 5'!$G$3:$I$62,3,FALSE)),0,VLOOKUP(B64,'Race 5'!$G$3:$I$62,3,FALSE))</f>
        <v>0</v>
      </c>
      <c r="J64" s="122">
        <f>IF(ISERROR(VLOOKUP(B64,'Race 6'!$G$3:$I$66,3,FALSE)),0,VLOOKUP(B64,'Race 6'!$G$3:$I$66,3,FALSE))</f>
        <v>0</v>
      </c>
      <c r="K64" s="122">
        <f>IF(ISERROR(VLOOKUP($B64,'Race 7'!$G$3:$I$63,3,FALSE)),0,VLOOKUP($B64,'Race 7'!$G$3:$I$63,3,FALSE))</f>
        <v>0</v>
      </c>
      <c r="L64" s="122">
        <f>IF(ISERROR(VLOOKUP($B64,'Race 8'!$G$3:$I$56,3,FALSE)),0,VLOOKUP($B64,'Race 8'!$G$3:$I$56,3,FALSE))</f>
        <v>0</v>
      </c>
      <c r="M64" s="122">
        <f>IF(ISERROR(VLOOKUP($B64,'Race 9'!$G$3:$I$66,3,FALSE)),0,VLOOKUP($B64,'Race 9'!$G$3:$I$66,3,FALSE))</f>
        <v>0</v>
      </c>
      <c r="N64" s="122">
        <f>IF(ISERROR(VLOOKUP($B64,'Race 10'!$G$3:$I$65,3,FALSE)),0,VLOOKUP($B64,'Race 10'!$G$3:$I$65,3,FALSE))</f>
        <v>0</v>
      </c>
      <c r="O64" s="231"/>
      <c r="P64" s="117">
        <v>5</v>
      </c>
      <c r="S64" s="1"/>
    </row>
    <row r="65" spans="1:19" ht="12.75" customHeight="1">
      <c r="A65" s="118">
        <v>1</v>
      </c>
      <c r="B65" s="126" t="s">
        <v>58</v>
      </c>
      <c r="C65" s="111">
        <f aca="true" t="shared" si="2" ref="C65:C102">COUNTIF(E65:N65,"&gt;0")</f>
        <v>9</v>
      </c>
      <c r="D65" s="111">
        <f>SUM(LARGE(E65:N65,{1,2,3,4,5,6,7}))</f>
        <v>522</v>
      </c>
      <c r="E65" s="112">
        <f>IF(ISERROR(VLOOKUP(B65,'Race 1'!$I$3:$K$61,3,FALSE)),0,VLOOKUP(B65,'Race 1'!$I$3:$K$61,3,FALSE))</f>
        <v>66</v>
      </c>
      <c r="F65" s="112">
        <f>IF(ISERROR(VLOOKUP(B65,'Race 2'!$I$3:$K$64,3,FALSE)),0,VLOOKUP(B65,'Race 2'!$I$3:$K$64,3,FALSE))</f>
        <v>0</v>
      </c>
      <c r="G65" s="112">
        <f>IF(ISERROR(VLOOKUP(B65,'Race 3'!$G$3:$I$62,3,FALSE)),0,VLOOKUP(B65,'Race 3'!$G$3:$I$62,3,FALSE))</f>
        <v>71</v>
      </c>
      <c r="H65" s="112">
        <f>IF(ISERROR(VLOOKUP(B65,'Race 4'!$G$3:$I$52,3,FALSE)),0,VLOOKUP(B65,'Race 4'!$G$3:$I$52,3,FALSE))</f>
        <v>78</v>
      </c>
      <c r="I65" s="111">
        <f>IF(ISERROR(VLOOKUP(B65,'Race 5'!$G$3:$I$62,3,FALSE)),0,VLOOKUP(B65,'Race 5'!$G$3:$I$62,3,FALSE))</f>
        <v>74</v>
      </c>
      <c r="J65" s="111">
        <f>IF(ISERROR(VLOOKUP(B65,'Race 6'!$G$3:$I$66,3,FALSE)),0,VLOOKUP(B65,'Race 6'!$G$3:$I$66,3,FALSE))</f>
        <v>72</v>
      </c>
      <c r="K65" s="111">
        <f>IF(ISERROR(VLOOKUP($B65,'Race 7'!$G$3:$I$63,3,FALSE)),0,VLOOKUP($B65,'Race 7'!$G$3:$I$63,3,FALSE))</f>
        <v>75</v>
      </c>
      <c r="L65" s="111">
        <f>IF(ISERROR(VLOOKUP($B65,'Race 8'!$G$3:$I$56,3,FALSE)),0,VLOOKUP($B65,'Race 8'!$G$3:$I$56,3,FALSE))</f>
        <v>78</v>
      </c>
      <c r="M65" s="111">
        <f>IF(ISERROR(VLOOKUP($B65,'Race 9'!$G$3:$I$66,3,FALSE)),0,VLOOKUP($B65,'Race 9'!$G$3:$I$66,3,FALSE))</f>
        <v>74</v>
      </c>
      <c r="N65" s="111">
        <f>IF(ISERROR(VLOOKUP($B65,'Race 10'!$G$3:$I$65,3,FALSE)),0,VLOOKUP($B65,'Race 10'!$G$3:$I$65,3,FALSE))</f>
        <v>70</v>
      </c>
      <c r="O65" s="229">
        <v>6</v>
      </c>
      <c r="P65" s="113">
        <v>6</v>
      </c>
      <c r="S65" s="1"/>
    </row>
    <row r="66" spans="1:19" ht="12.75" customHeight="1">
      <c r="A66" s="116">
        <v>2</v>
      </c>
      <c r="B66" s="70" t="s">
        <v>83</v>
      </c>
      <c r="C66" s="8">
        <f t="shared" si="2"/>
        <v>10</v>
      </c>
      <c r="D66" s="8">
        <f>SUM(LARGE(E66:N66,{1,2,3,4,5,6,7}))</f>
        <v>472</v>
      </c>
      <c r="E66" s="9">
        <f>IF(ISERROR(VLOOKUP(B66,'Race 1'!$I$3:$K$61,3,FALSE)),0,VLOOKUP(B66,'Race 1'!$I$3:$K$61,3,FALSE))</f>
        <v>61</v>
      </c>
      <c r="F66" s="9">
        <f>IF(ISERROR(VLOOKUP(B66,'Race 2'!$I$3:$K$64,3,FALSE)),0,VLOOKUP(B66,'Race 2'!$I$3:$K$64,3,FALSE))</f>
        <v>66</v>
      </c>
      <c r="G66" s="9">
        <f>IF(ISERROR(VLOOKUP(B66,'Race 3'!$G$3:$I$62,3,FALSE)),0,VLOOKUP(B66,'Race 3'!$G$3:$I$62,3,FALSE))</f>
        <v>65</v>
      </c>
      <c r="H66" s="9">
        <f>IF(ISERROR(VLOOKUP(B66,'Race 4'!$G$3:$I$52,3,FALSE)),0,VLOOKUP(B66,'Race 4'!$G$3:$I$52,3,FALSE))</f>
        <v>71</v>
      </c>
      <c r="I66" s="8">
        <f>IF(ISERROR(VLOOKUP(B66,'Race 5'!$G$3:$I$62,3,FALSE)),0,VLOOKUP(B66,'Race 5'!$G$3:$I$62,3,FALSE))</f>
        <v>66</v>
      </c>
      <c r="J66" s="8">
        <f>IF(ISERROR(VLOOKUP(B66,'Race 6'!$G$3:$I$66,3,FALSE)),0,VLOOKUP(B66,'Race 6'!$G$3:$I$66,3,FALSE))</f>
        <v>65</v>
      </c>
      <c r="K66" s="8">
        <f>IF(ISERROR(VLOOKUP($B66,'Race 7'!$G$3:$I$63,3,FALSE)),0,VLOOKUP($B66,'Race 7'!$G$3:$I$63,3,FALSE))</f>
        <v>66</v>
      </c>
      <c r="L66" s="8">
        <f>IF(ISERROR(VLOOKUP($B66,'Race 8'!$G$3:$I$56,3,FALSE)),0,VLOOKUP($B66,'Race 8'!$G$3:$I$56,3,FALSE))</f>
        <v>73</v>
      </c>
      <c r="M66" s="8">
        <f>IF(ISERROR(VLOOKUP($B66,'Race 9'!$G$3:$I$66,3,FALSE)),0,VLOOKUP($B66,'Race 9'!$G$3:$I$66,3,FALSE))</f>
        <v>63</v>
      </c>
      <c r="N66" s="8">
        <f>IF(ISERROR(VLOOKUP($B66,'Race 10'!$G$3:$I$65,3,FALSE)),0,VLOOKUP($B66,'Race 10'!$G$3:$I$65,3,FALSE))</f>
        <v>65</v>
      </c>
      <c r="O66" s="200"/>
      <c r="P66" s="115">
        <v>6</v>
      </c>
      <c r="S66" s="1"/>
    </row>
    <row r="67" spans="1:19" ht="12.75" customHeight="1">
      <c r="A67" s="193">
        <v>3</v>
      </c>
      <c r="B67" s="197" t="s">
        <v>29</v>
      </c>
      <c r="C67" s="195">
        <f t="shared" si="2"/>
        <v>9</v>
      </c>
      <c r="D67" s="195">
        <f>SUM(LARGE(E67:N67,{1,2,3,4,5,6,7}))</f>
        <v>466</v>
      </c>
      <c r="E67" s="196">
        <f>IF(ISERROR(VLOOKUP(B67,'Race 1'!$I$3:$K$61,3,FALSE)),0,VLOOKUP(B67,'Race 1'!$I$3:$K$61,3,FALSE))</f>
        <v>57</v>
      </c>
      <c r="F67" s="196">
        <f>IF(ISERROR(VLOOKUP(B67,'Race 2'!$I$3:$K$64,3,FALSE)),0,VLOOKUP(B67,'Race 2'!$I$3:$K$64,3,FALSE))</f>
        <v>64</v>
      </c>
      <c r="G67" s="196">
        <f>IF(ISERROR(VLOOKUP(B67,'Race 3'!$G$3:$I$62,3,FALSE)),0,VLOOKUP(B67,'Race 3'!$G$3:$I$62,3,FALSE))</f>
        <v>63</v>
      </c>
      <c r="H67" s="196">
        <f>IF(ISERROR(VLOOKUP(B67,'Race 4'!$G$3:$I$52,3,FALSE)),0,VLOOKUP(B67,'Race 4'!$G$3:$I$52,3,FALSE))</f>
        <v>69</v>
      </c>
      <c r="I67" s="195">
        <f>IF(ISERROR(VLOOKUP(B67,'Race 5'!$G$3:$I$62,3,FALSE)),0,VLOOKUP(B67,'Race 5'!$G$3:$I$62,3,FALSE))</f>
        <v>68</v>
      </c>
      <c r="J67" s="195">
        <f>IF(ISERROR(VLOOKUP(B67,'Race 6'!$G$3:$I$66,3,FALSE)),0,VLOOKUP(B67,'Race 6'!$G$3:$I$66,3,FALSE))</f>
        <v>0</v>
      </c>
      <c r="K67" s="195">
        <f>IF(ISERROR(VLOOKUP($B67,'Race 7'!$G$3:$I$63,3,FALSE)),0,VLOOKUP($B67,'Race 7'!$G$3:$I$63,3,FALSE))</f>
        <v>64</v>
      </c>
      <c r="L67" s="195">
        <f>IF(ISERROR(VLOOKUP($B67,'Race 8'!$G$3:$I$56,3,FALSE)),0,VLOOKUP($B67,'Race 8'!$G$3:$I$56,3,FALSE))</f>
        <v>71</v>
      </c>
      <c r="M67" s="195">
        <f>IF(ISERROR(VLOOKUP($B67,'Race 9'!$G$3:$I$66,3,FALSE)),0,VLOOKUP($B67,'Race 9'!$G$3:$I$66,3,FALSE))</f>
        <v>67</v>
      </c>
      <c r="N67" s="195">
        <f>IF(ISERROR(VLOOKUP($B67,'Race 10'!$G$3:$I$65,3,FALSE)),0,VLOOKUP($B67,'Race 10'!$G$3:$I$65,3,FALSE))</f>
        <v>61</v>
      </c>
      <c r="O67" s="200"/>
      <c r="P67" s="115">
        <v>6</v>
      </c>
      <c r="S67" s="1"/>
    </row>
    <row r="68" spans="1:19" ht="12.75" customHeight="1">
      <c r="A68" s="116">
        <v>4</v>
      </c>
      <c r="B68" s="64" t="s">
        <v>52</v>
      </c>
      <c r="C68" s="8">
        <f t="shared" si="2"/>
        <v>7</v>
      </c>
      <c r="D68" s="8">
        <f>SUM(LARGE(E68:N68,{1,2,3,4,5,6,7}))</f>
        <v>465</v>
      </c>
      <c r="E68" s="9">
        <f>IF(ISERROR(VLOOKUP(B68,'Race 1'!$I$3:$K$61,3,FALSE)),0,VLOOKUP(B68,'Race 1'!$I$3:$K$61,3,FALSE))</f>
        <v>59</v>
      </c>
      <c r="F68" s="9">
        <f>IF(ISERROR(VLOOKUP(B68,'Race 2'!$I$3:$K$64,3,FALSE)),0,VLOOKUP(B68,'Race 2'!$I$3:$K$64,3,FALSE))</f>
        <v>65</v>
      </c>
      <c r="G68" s="9">
        <f>IF(ISERROR(VLOOKUP(B68,'Race 3'!$G$3:$I$62,3,FALSE)),0,VLOOKUP(B68,'Race 3'!$G$3:$I$62,3,FALSE))</f>
        <v>0</v>
      </c>
      <c r="H68" s="9">
        <f>IF(ISERROR(VLOOKUP(B68,'Race 4'!$G$3:$I$52,3,FALSE)),0,VLOOKUP(B68,'Race 4'!$G$3:$I$52,3,FALSE))</f>
        <v>0</v>
      </c>
      <c r="I68" s="8">
        <f>IF(ISERROR(VLOOKUP(B68,'Race 5'!$G$3:$I$62,3,FALSE)),0,VLOOKUP(B68,'Race 5'!$G$3:$I$62,3,FALSE))</f>
        <v>67</v>
      </c>
      <c r="J68" s="8">
        <f>IF(ISERROR(VLOOKUP(B68,'Race 6'!$G$3:$I$66,3,FALSE)),0,VLOOKUP(B68,'Race 6'!$G$3:$I$66,3,FALSE))</f>
        <v>66</v>
      </c>
      <c r="K68" s="8">
        <f>IF(ISERROR(VLOOKUP($B68,'Race 7'!$G$3:$I$63,3,FALSE)),0,VLOOKUP($B68,'Race 7'!$G$3:$I$63,3,FALSE))</f>
        <v>65</v>
      </c>
      <c r="L68" s="8">
        <f>IF(ISERROR(VLOOKUP($B68,'Race 8'!$G$3:$I$56,3,FALSE)),0,VLOOKUP($B68,'Race 8'!$G$3:$I$56,3,FALSE))</f>
        <v>77</v>
      </c>
      <c r="M68" s="8">
        <f>IF(ISERROR(VLOOKUP($B68,'Race 9'!$G$3:$I$66,3,FALSE)),0,VLOOKUP($B68,'Race 9'!$G$3:$I$66,3,FALSE))</f>
        <v>0</v>
      </c>
      <c r="N68" s="8">
        <f>IF(ISERROR(VLOOKUP($B68,'Race 10'!$G$3:$I$65,3,FALSE)),0,VLOOKUP($B68,'Race 10'!$G$3:$I$65,3,FALSE))</f>
        <v>66</v>
      </c>
      <c r="O68" s="200"/>
      <c r="P68" s="115">
        <v>6</v>
      </c>
      <c r="S68" s="1"/>
    </row>
    <row r="69" spans="1:19" ht="12.75" customHeight="1">
      <c r="A69" s="116">
        <v>5</v>
      </c>
      <c r="B69" s="70" t="s">
        <v>70</v>
      </c>
      <c r="C69" s="8">
        <f t="shared" si="2"/>
        <v>8</v>
      </c>
      <c r="D69" s="8">
        <f>SUM(LARGE(E69:N69,{1,2,3,4,5,6,7}))</f>
        <v>461</v>
      </c>
      <c r="E69" s="9">
        <f>IF(ISERROR(VLOOKUP(B69,'Race 1'!$I$3:$K$61,3,FALSE)),0,VLOOKUP(B69,'Race 1'!$I$3:$K$61,3,FALSE))</f>
        <v>60</v>
      </c>
      <c r="F69" s="9">
        <f>IF(ISERROR(VLOOKUP(B69,'Race 2'!$I$3:$K$64,3,FALSE)),0,VLOOKUP(B69,'Race 2'!$I$3:$K$64,3,FALSE))</f>
        <v>67</v>
      </c>
      <c r="G69" s="9">
        <f>IF(ISERROR(VLOOKUP(B69,'Race 3'!$G$3:$I$62,3,FALSE)),0,VLOOKUP(B69,'Race 3'!$G$3:$I$62,3,FALSE))</f>
        <v>0</v>
      </c>
      <c r="H69" s="9">
        <f>IF(ISERROR(VLOOKUP(B69,'Race 4'!$G$3:$I$52,3,FALSE)),0,VLOOKUP(B69,'Race 4'!$G$3:$I$52,3,FALSE))</f>
        <v>70</v>
      </c>
      <c r="I69" s="8">
        <f>IF(ISERROR(VLOOKUP(B69,'Race 5'!$G$3:$I$62,3,FALSE)),0,VLOOKUP(B69,'Race 5'!$G$3:$I$62,3,FALSE))</f>
        <v>65</v>
      </c>
      <c r="J69" s="8">
        <f>IF(ISERROR(VLOOKUP(B69,'Race 6'!$G$3:$I$66,3,FALSE)),0,VLOOKUP(B69,'Race 6'!$G$3:$I$66,3,FALSE))</f>
        <v>0</v>
      </c>
      <c r="K69" s="8">
        <f>IF(ISERROR(VLOOKUP($B69,'Race 7'!$G$3:$I$63,3,FALSE)),0,VLOOKUP($B69,'Race 7'!$G$3:$I$63,3,FALSE))</f>
        <v>61</v>
      </c>
      <c r="L69" s="8">
        <f>IF(ISERROR(VLOOKUP($B69,'Race 8'!$G$3:$I$56,3,FALSE)),0,VLOOKUP($B69,'Race 8'!$G$3:$I$56,3,FALSE))</f>
        <v>72</v>
      </c>
      <c r="M69" s="8">
        <f>IF(ISERROR(VLOOKUP($B69,'Race 9'!$G$3:$I$66,3,FALSE)),0,VLOOKUP($B69,'Race 9'!$G$3:$I$66,3,FALSE))</f>
        <v>64</v>
      </c>
      <c r="N69" s="8">
        <f>IF(ISERROR(VLOOKUP($B69,'Race 10'!$G$3:$I$65,3,FALSE)),0,VLOOKUP($B69,'Race 10'!$G$3:$I$65,3,FALSE))</f>
        <v>62</v>
      </c>
      <c r="O69" s="200"/>
      <c r="P69" s="115">
        <v>6</v>
      </c>
      <c r="S69" s="1"/>
    </row>
    <row r="70" spans="1:19" ht="12.75" customHeight="1">
      <c r="A70" s="116">
        <v>6</v>
      </c>
      <c r="B70" s="64" t="s">
        <v>30</v>
      </c>
      <c r="C70" s="8">
        <f t="shared" si="2"/>
        <v>9</v>
      </c>
      <c r="D70" s="8">
        <f>SUM(LARGE(E70:N70,{1,2,3,4,5,6,7}))</f>
        <v>429</v>
      </c>
      <c r="E70" s="9">
        <f>IF(ISERROR(VLOOKUP(B70,'Race 1'!$I$3:$K$61,3,FALSE)),0,VLOOKUP(B70,'Race 1'!$I$3:$K$61,3,FALSE))</f>
        <v>53</v>
      </c>
      <c r="F70" s="9">
        <f>IF(ISERROR(VLOOKUP(B70,'Race 2'!$I$3:$K$64,3,FALSE)),0,VLOOKUP(B70,'Race 2'!$I$3:$K$64,3,FALSE))</f>
        <v>61</v>
      </c>
      <c r="G70" s="9">
        <f>IF(ISERROR(VLOOKUP(B70,'Race 3'!$G$3:$I$62,3,FALSE)),0,VLOOKUP(B70,'Race 3'!$G$3:$I$62,3,FALSE))</f>
        <v>61</v>
      </c>
      <c r="H70" s="9">
        <f>IF(ISERROR(VLOOKUP(B70,'Race 4'!$G$3:$I$52,3,FALSE)),0,VLOOKUP(B70,'Race 4'!$G$3:$I$52,3,FALSE))</f>
        <v>0</v>
      </c>
      <c r="I70" s="8">
        <f>IF(ISERROR(VLOOKUP(B70,'Race 5'!$G$3:$I$62,3,FALSE)),0,VLOOKUP(B70,'Race 5'!$G$3:$I$62,3,FALSE))</f>
        <v>60</v>
      </c>
      <c r="J70" s="8">
        <f>IF(ISERROR(VLOOKUP(B70,'Race 6'!$G$3:$I$66,3,FALSE)),0,VLOOKUP(B70,'Race 6'!$G$3:$I$66,3,FALSE))</f>
        <v>62</v>
      </c>
      <c r="K70" s="8">
        <f>IF(ISERROR(VLOOKUP($B70,'Race 7'!$G$3:$I$63,3,FALSE)),0,VLOOKUP($B70,'Race 7'!$G$3:$I$63,3,FALSE))</f>
        <v>60</v>
      </c>
      <c r="L70" s="8">
        <f>IF(ISERROR(VLOOKUP($B70,'Race 8'!$G$3:$I$56,3,FALSE)),0,VLOOKUP($B70,'Race 8'!$G$3:$I$56,3,FALSE))</f>
        <v>63</v>
      </c>
      <c r="M70" s="8">
        <f>IF(ISERROR(VLOOKUP($B70,'Race 9'!$G$3:$I$66,3,FALSE)),0,VLOOKUP($B70,'Race 9'!$G$3:$I$66,3,FALSE))</f>
        <v>62</v>
      </c>
      <c r="N70" s="8">
        <f>IF(ISERROR(VLOOKUP($B70,'Race 10'!$G$3:$I$65,3,FALSE)),0,VLOOKUP($B70,'Race 10'!$G$3:$I$65,3,FALSE))</f>
        <v>53</v>
      </c>
      <c r="O70" s="200"/>
      <c r="P70" s="115">
        <v>6</v>
      </c>
      <c r="S70" s="1"/>
    </row>
    <row r="71" spans="1:19" ht="12.75" customHeight="1">
      <c r="A71" s="116">
        <v>7</v>
      </c>
      <c r="B71" s="70" t="s">
        <v>178</v>
      </c>
      <c r="C71" s="8">
        <f t="shared" si="2"/>
        <v>6</v>
      </c>
      <c r="D71" s="8">
        <f>SUM(LARGE(E71:N71,{1,2,3,4,5,6,7}))</f>
        <v>417</v>
      </c>
      <c r="E71" s="9">
        <f>IF(ISERROR(VLOOKUP(B71,'Race 1'!$I$3:$K$61,3,FALSE)),0,VLOOKUP(B71,'Race 1'!$I$3:$K$61,3,FALSE))</f>
        <v>0</v>
      </c>
      <c r="F71" s="9">
        <f>IF(ISERROR(VLOOKUP(B71,'Race 2'!$I$3:$K$64,3,FALSE)),0,VLOOKUP(B71,'Race 2'!$I$3:$K$64,3,FALSE))</f>
        <v>0</v>
      </c>
      <c r="G71" s="9">
        <f>IF(ISERROR(VLOOKUP(B71,'Race 3'!$G$3:$I$62,3,FALSE)),0,VLOOKUP(B71,'Race 3'!$G$3:$I$62,3,FALSE))</f>
        <v>62</v>
      </c>
      <c r="H71" s="9">
        <f>IF(ISERROR(VLOOKUP(B71,'Race 4'!$G$3:$I$52,3,FALSE)),0,VLOOKUP(B71,'Race 4'!$G$3:$I$52,3,FALSE))</f>
        <v>0</v>
      </c>
      <c r="I71" s="8">
        <f>IF(ISERROR(VLOOKUP(B71,'Race 5'!$G$3:$I$62,3,FALSE)),0,VLOOKUP(B71,'Race 5'!$G$3:$I$62,3,FALSE))</f>
        <v>61</v>
      </c>
      <c r="J71" s="8">
        <f>IF(ISERROR(VLOOKUP(B71,'Race 6'!$G$3:$I$66,3,FALSE)),0,VLOOKUP(B71,'Race 6'!$G$3:$I$66,3,FALSE))</f>
        <v>69</v>
      </c>
      <c r="K71" s="8">
        <f>IF(ISERROR(VLOOKUP($B71,'Race 7'!$G$3:$I$63,3,FALSE)),0,VLOOKUP($B71,'Race 7'!$G$3:$I$63,3,FALSE))</f>
        <v>73</v>
      </c>
      <c r="L71" s="8">
        <f>IF(ISERROR(VLOOKUP($B71,'Race 8'!$G$3:$I$56,3,FALSE)),0,VLOOKUP($B71,'Race 8'!$G$3:$I$56,3,FALSE))</f>
        <v>0</v>
      </c>
      <c r="M71" s="8">
        <f>IF(ISERROR(VLOOKUP($B71,'Race 9'!$G$3:$I$66,3,FALSE)),0,VLOOKUP($B71,'Race 9'!$G$3:$I$66,3,FALSE))</f>
        <v>76</v>
      </c>
      <c r="N71" s="8">
        <f>IF(ISERROR(VLOOKUP($B71,'Race 10'!$G$3:$I$65,3,FALSE)),0,VLOOKUP($B71,'Race 10'!$G$3:$I$65,3,FALSE))</f>
        <v>76</v>
      </c>
      <c r="O71" s="200"/>
      <c r="P71" s="115">
        <v>6</v>
      </c>
      <c r="S71" s="1"/>
    </row>
    <row r="72" spans="1:19" ht="12.75" customHeight="1">
      <c r="A72" s="116">
        <v>8</v>
      </c>
      <c r="B72" s="70" t="s">
        <v>55</v>
      </c>
      <c r="C72" s="8">
        <f t="shared" si="2"/>
        <v>7</v>
      </c>
      <c r="D72" s="8">
        <f>SUM(LARGE(E72:N72,{1,2,3,4,5,6,7}))</f>
        <v>412</v>
      </c>
      <c r="E72" s="9">
        <f>IF(ISERROR(VLOOKUP(B72,'Race 1'!$I$3:$K$61,3,FALSE)),0,VLOOKUP(B72,'Race 1'!$I$3:$K$61,3,FALSE))</f>
        <v>54</v>
      </c>
      <c r="F72" s="9">
        <f>IF(ISERROR(VLOOKUP(B72,'Race 2'!$I$3:$K$64,3,FALSE)),0,VLOOKUP(B72,'Race 2'!$I$3:$K$64,3,FALSE))</f>
        <v>62</v>
      </c>
      <c r="G72" s="9">
        <f>IF(ISERROR(VLOOKUP(B72,'Race 3'!$G$3:$I$62,3,FALSE)),0,VLOOKUP(B72,'Race 3'!$G$3:$I$62,3,FALSE))</f>
        <v>0</v>
      </c>
      <c r="H72" s="9">
        <f>IF(ISERROR(VLOOKUP(B72,'Race 4'!$G$3:$I$52,3,FALSE)),0,VLOOKUP(B72,'Race 4'!$G$3:$I$52,3,FALSE))</f>
        <v>65</v>
      </c>
      <c r="I72" s="8">
        <f>IF(ISERROR(VLOOKUP(B72,'Race 5'!$G$3:$I$62,3,FALSE)),0,VLOOKUP(B72,'Race 5'!$G$3:$I$62,3,FALSE))</f>
        <v>62</v>
      </c>
      <c r="J72" s="8">
        <f>IF(ISERROR(VLOOKUP(B72,'Race 6'!$G$3:$I$66,3,FALSE)),0,VLOOKUP(B72,'Race 6'!$G$3:$I$66,3,FALSE))</f>
        <v>63</v>
      </c>
      <c r="K72" s="8">
        <f>IF(ISERROR(VLOOKUP($B72,'Race 7'!$G$3:$I$63,3,FALSE)),0,VLOOKUP($B72,'Race 7'!$G$3:$I$63,3,FALSE))</f>
        <v>56</v>
      </c>
      <c r="L72" s="8">
        <f>IF(ISERROR(VLOOKUP($B72,'Race 8'!$G$3:$I$56,3,FALSE)),0,VLOOKUP($B72,'Race 8'!$G$3:$I$56,3,FALSE))</f>
        <v>0</v>
      </c>
      <c r="M72" s="8">
        <f>IF(ISERROR(VLOOKUP($B72,'Race 9'!$G$3:$I$66,3,FALSE)),0,VLOOKUP($B72,'Race 9'!$G$3:$I$66,3,FALSE))</f>
        <v>0</v>
      </c>
      <c r="N72" s="8">
        <f>IF(ISERROR(VLOOKUP($B72,'Race 10'!$G$3:$I$65,3,FALSE)),0,VLOOKUP($B72,'Race 10'!$G$3:$I$65,3,FALSE))</f>
        <v>50</v>
      </c>
      <c r="O72" s="200"/>
      <c r="P72" s="115">
        <v>6</v>
      </c>
      <c r="S72" s="1"/>
    </row>
    <row r="73" spans="1:19" ht="12.75" customHeight="1">
      <c r="A73" s="116">
        <v>9</v>
      </c>
      <c r="B73" s="64" t="s">
        <v>82</v>
      </c>
      <c r="C73" s="8">
        <f t="shared" si="2"/>
        <v>4</v>
      </c>
      <c r="D73" s="8">
        <f>SUM(LARGE(E73:N73,{1,2,3,4,5,6,7}))</f>
        <v>265</v>
      </c>
      <c r="E73" s="9">
        <f>IF(ISERROR(VLOOKUP(B73,'Race 1'!$I$3:$K$61,3,FALSE)),0,VLOOKUP(B73,'Race 1'!$I$3:$K$61,3,FALSE))</f>
        <v>0</v>
      </c>
      <c r="F73" s="9">
        <f>IF(ISERROR(VLOOKUP(B73,'Race 2'!$I$3:$K$64,3,FALSE)),0,VLOOKUP(B73,'Race 2'!$I$3:$K$64,3,FALSE))</f>
        <v>0</v>
      </c>
      <c r="G73" s="9">
        <f>IF(ISERROR(VLOOKUP(B73,'Race 3'!$G$3:$I$62,3,FALSE)),0,VLOOKUP(B73,'Race 3'!$G$3:$I$62,3,FALSE))</f>
        <v>0</v>
      </c>
      <c r="H73" s="9">
        <f>IF(ISERROR(VLOOKUP(B73,'Race 4'!$G$3:$I$52,3,FALSE)),0,VLOOKUP(B73,'Race 4'!$G$3:$I$52,3,FALSE))</f>
        <v>67</v>
      </c>
      <c r="I73" s="8">
        <f>IF(ISERROR(VLOOKUP(B73,'Race 5'!$G$3:$I$62,3,FALSE)),0,VLOOKUP(B73,'Race 5'!$G$3:$I$62,3,FALSE))</f>
        <v>63</v>
      </c>
      <c r="J73" s="8">
        <f>IF(ISERROR(VLOOKUP(B73,'Race 6'!$G$3:$I$66,3,FALSE)),0,VLOOKUP(B73,'Race 6'!$G$3:$I$66,3,FALSE))</f>
        <v>0</v>
      </c>
      <c r="K73" s="8">
        <f>IF(ISERROR(VLOOKUP($B73,'Race 7'!$G$3:$I$63,3,FALSE)),0,VLOOKUP($B73,'Race 7'!$G$3:$I$63,3,FALSE))</f>
        <v>0</v>
      </c>
      <c r="L73" s="8">
        <f>IF(ISERROR(VLOOKUP($B73,'Race 8'!$G$3:$I$56,3,FALSE)),0,VLOOKUP($B73,'Race 8'!$G$3:$I$56,3,FALSE))</f>
        <v>0</v>
      </c>
      <c r="M73" s="8">
        <f>IF(ISERROR(VLOOKUP($B73,'Race 9'!$G$3:$I$66,3,FALSE)),0,VLOOKUP($B73,'Race 9'!$G$3:$I$66,3,FALSE))</f>
        <v>68</v>
      </c>
      <c r="N73" s="8">
        <f>IF(ISERROR(VLOOKUP($B73,'Race 10'!$G$3:$I$65,3,FALSE)),0,VLOOKUP($B73,'Race 10'!$G$3:$I$65,3,FALSE))</f>
        <v>67</v>
      </c>
      <c r="O73" s="200"/>
      <c r="P73" s="115">
        <v>6</v>
      </c>
      <c r="S73" s="1"/>
    </row>
    <row r="74" spans="1:19" ht="12.75" customHeight="1">
      <c r="A74" s="116">
        <v>10</v>
      </c>
      <c r="B74" s="70" t="s">
        <v>103</v>
      </c>
      <c r="C74" s="8">
        <f t="shared" si="2"/>
        <v>2</v>
      </c>
      <c r="D74" s="8">
        <f>SUM(LARGE(E74:N74,{1,2,3,4,5,6,7}))</f>
        <v>128</v>
      </c>
      <c r="E74" s="9">
        <f>IF(ISERROR(VLOOKUP(B74,'Race 1'!$I$3:$K$61,3,FALSE)),0,VLOOKUP(B74,'Race 1'!$I$3:$K$61,3,FALSE))</f>
        <v>0</v>
      </c>
      <c r="F74" s="9">
        <f>IF(ISERROR(VLOOKUP(B74,'Race 2'!$I$3:$K$64,3,FALSE)),0,VLOOKUP(B74,'Race 2'!$I$3:$K$64,3,FALSE))</f>
        <v>63</v>
      </c>
      <c r="G74" s="9">
        <f>IF(ISERROR(VLOOKUP(B74,'Race 3'!$G$3:$I$62,3,FALSE)),0,VLOOKUP(B74,'Race 3'!$G$3:$I$62,3,FALSE))</f>
        <v>0</v>
      </c>
      <c r="H74" s="9">
        <f>IF(ISERROR(VLOOKUP(B74,'Race 4'!$G$3:$I$52,3,FALSE)),0,VLOOKUP(B74,'Race 4'!$G$3:$I$52,3,FALSE))</f>
        <v>0</v>
      </c>
      <c r="I74" s="8">
        <f>IF(ISERROR(VLOOKUP(B74,'Race 5'!$G$3:$I$62,3,FALSE)),0,VLOOKUP(B74,'Race 5'!$G$3:$I$62,3,FALSE))</f>
        <v>0</v>
      </c>
      <c r="J74" s="8">
        <f>IF(ISERROR(VLOOKUP(B74,'Race 6'!$G$3:$I$66,3,FALSE)),0,VLOOKUP(B74,'Race 6'!$G$3:$I$66,3,FALSE))</f>
        <v>0</v>
      </c>
      <c r="K74" s="8">
        <f>IF(ISERROR(VLOOKUP($B74,'Race 7'!$G$3:$I$63,3,FALSE)),0,VLOOKUP($B74,'Race 7'!$G$3:$I$63,3,FALSE))</f>
        <v>0</v>
      </c>
      <c r="L74" s="8">
        <f>IF(ISERROR(VLOOKUP($B74,'Race 8'!$G$3:$I$56,3,FALSE)),0,VLOOKUP($B74,'Race 8'!$G$3:$I$56,3,FALSE))</f>
        <v>0</v>
      </c>
      <c r="M74" s="8">
        <f>IF(ISERROR(VLOOKUP($B74,'Race 9'!$G$3:$I$66,3,FALSE)),0,VLOOKUP($B74,'Race 9'!$G$3:$I$66,3,FALSE))</f>
        <v>65</v>
      </c>
      <c r="N74" s="8">
        <f>IF(ISERROR(VLOOKUP($B74,'Race 10'!$G$3:$I$65,3,FALSE)),0,VLOOKUP($B74,'Race 10'!$G$3:$I$65,3,FALSE))</f>
        <v>0</v>
      </c>
      <c r="O74" s="200"/>
      <c r="P74" s="115">
        <v>6</v>
      </c>
      <c r="S74" s="1"/>
    </row>
    <row r="75" spans="1:19" ht="12.75" customHeight="1">
      <c r="A75" s="116">
        <v>11</v>
      </c>
      <c r="B75" s="64" t="s">
        <v>81</v>
      </c>
      <c r="C75" s="8">
        <f t="shared" si="2"/>
        <v>1</v>
      </c>
      <c r="D75" s="8">
        <f>SUM(LARGE(E75:N75,{1,2,3,4,5,6,7}))</f>
        <v>76</v>
      </c>
      <c r="E75" s="9">
        <f>IF(ISERROR(VLOOKUP(B75,'Race 1'!$I$3:$K$61,3,FALSE)),0,VLOOKUP(B75,'Race 1'!$I$3:$K$61,3,FALSE))</f>
        <v>0</v>
      </c>
      <c r="F75" s="9">
        <f>IF(ISERROR(VLOOKUP(B75,'Race 2'!$I$3:$K$64,3,FALSE)),0,VLOOKUP(B75,'Race 2'!$I$3:$K$64,3,FALSE))</f>
        <v>0</v>
      </c>
      <c r="G75" s="9">
        <f>IF(ISERROR(VLOOKUP(B75,'Race 3'!$G$3:$I$62,3,FALSE)),0,VLOOKUP(B75,'Race 3'!$G$3:$I$62,3,FALSE))</f>
        <v>0</v>
      </c>
      <c r="H75" s="9">
        <f>IF(ISERROR(VLOOKUP(B75,'Race 4'!$G$3:$I$52,3,FALSE)),0,VLOOKUP(B75,'Race 4'!$G$3:$I$52,3,FALSE))</f>
        <v>0</v>
      </c>
      <c r="I75" s="8">
        <f>IF(ISERROR(VLOOKUP(B75,'Race 5'!$G$3:$I$62,3,FALSE)),0,VLOOKUP(B75,'Race 5'!$G$3:$I$62,3,FALSE))</f>
        <v>0</v>
      </c>
      <c r="J75" s="8">
        <f>IF(ISERROR(VLOOKUP(B75,'Race 6'!$G$3:$I$66,3,FALSE)),0,VLOOKUP(B75,'Race 6'!$G$3:$I$66,3,FALSE))</f>
        <v>0</v>
      </c>
      <c r="K75" s="8">
        <f>IF(ISERROR(VLOOKUP($B75,'Race 7'!$G$3:$I$63,3,FALSE)),0,VLOOKUP($B75,'Race 7'!$G$3:$I$63,3,FALSE))</f>
        <v>0</v>
      </c>
      <c r="L75" s="8">
        <f>IF(ISERROR(VLOOKUP($B75,'Race 8'!$G$3:$I$56,3,FALSE)),0,VLOOKUP($B75,'Race 8'!$G$3:$I$56,3,FALSE))</f>
        <v>76</v>
      </c>
      <c r="M75" s="8">
        <f>IF(ISERROR(VLOOKUP($B75,'Race 9'!$G$3:$I$66,3,FALSE)),0,VLOOKUP($B75,'Race 9'!$G$3:$I$66,3,FALSE))</f>
        <v>0</v>
      </c>
      <c r="N75" s="8">
        <f>IF(ISERROR(VLOOKUP($B75,'Race 10'!$G$3:$I$65,3,FALSE)),0,VLOOKUP($B75,'Race 10'!$G$3:$I$65,3,FALSE))</f>
        <v>0</v>
      </c>
      <c r="O75" s="200"/>
      <c r="P75" s="115">
        <v>6</v>
      </c>
      <c r="S75" s="1"/>
    </row>
    <row r="76" spans="1:19" ht="12.75" customHeight="1">
      <c r="A76" s="116">
        <v>12</v>
      </c>
      <c r="B76" s="70" t="s">
        <v>28</v>
      </c>
      <c r="C76" s="8">
        <f t="shared" si="2"/>
        <v>1</v>
      </c>
      <c r="D76" s="8">
        <f>SUM(LARGE(E76:N76,{1,2,3,4,5,6,7}))</f>
        <v>71</v>
      </c>
      <c r="E76" s="9">
        <f>IF(ISERROR(VLOOKUP(B76,'Race 1'!$I$3:$K$61,3,FALSE)),0,VLOOKUP(B76,'Race 1'!$I$3:$K$61,3,FALSE))</f>
        <v>0</v>
      </c>
      <c r="F76" s="9">
        <f>IF(ISERROR(VLOOKUP(B76,'Race 2'!$I$3:$K$64,3,FALSE)),0,VLOOKUP(B76,'Race 2'!$I$3:$K$64,3,FALSE))</f>
        <v>0</v>
      </c>
      <c r="G76" s="9">
        <f>IF(ISERROR(VLOOKUP(B76,'Race 3'!$G$3:$I$62,3,FALSE)),0,VLOOKUP(B76,'Race 3'!$G$3:$I$62,3,FALSE))</f>
        <v>0</v>
      </c>
      <c r="H76" s="9">
        <f>IF(ISERROR(VLOOKUP(B76,'Race 4'!$G$3:$I$52,3,FALSE)),0,VLOOKUP(B76,'Race 4'!$G$3:$I$52,3,FALSE))</f>
        <v>0</v>
      </c>
      <c r="I76" s="8">
        <f>IF(ISERROR(VLOOKUP(B76,'Race 5'!$G$3:$I$62,3,FALSE)),0,VLOOKUP(B76,'Race 5'!$G$3:$I$62,3,FALSE))</f>
        <v>0</v>
      </c>
      <c r="J76" s="8">
        <f>IF(ISERROR(VLOOKUP(B76,'Race 6'!$G$3:$I$66,3,FALSE)),0,VLOOKUP(B76,'Race 6'!$G$3:$I$66,3,FALSE))</f>
        <v>0</v>
      </c>
      <c r="K76" s="8">
        <f>IF(ISERROR(VLOOKUP($B76,'Race 7'!$G$3:$I$63,3,FALSE)),0,VLOOKUP($B76,'Race 7'!$G$3:$I$63,3,FALSE))</f>
        <v>0</v>
      </c>
      <c r="L76" s="8">
        <f>IF(ISERROR(VLOOKUP($B76,'Race 8'!$G$3:$I$56,3,FALSE)),0,VLOOKUP($B76,'Race 8'!$G$3:$I$56,3,FALSE))</f>
        <v>0</v>
      </c>
      <c r="M76" s="8">
        <f>IF(ISERROR(VLOOKUP($B76,'Race 9'!$G$3:$I$66,3,FALSE)),0,VLOOKUP($B76,'Race 9'!$G$3:$I$66,3,FALSE))</f>
        <v>71</v>
      </c>
      <c r="N76" s="8">
        <f>IF(ISERROR(VLOOKUP($B76,'Race 10'!$G$3:$I$65,3,FALSE)),0,VLOOKUP($B76,'Race 10'!$G$3:$I$65,3,FALSE))</f>
        <v>0</v>
      </c>
      <c r="O76" s="200"/>
      <c r="P76" s="115">
        <v>6</v>
      </c>
      <c r="S76" s="1"/>
    </row>
    <row r="77" spans="1:19" ht="12.75" customHeight="1">
      <c r="A77" s="116">
        <v>13</v>
      </c>
      <c r="B77" s="70" t="s">
        <v>192</v>
      </c>
      <c r="C77" s="8">
        <f t="shared" si="2"/>
        <v>1</v>
      </c>
      <c r="D77" s="8">
        <f>SUM(LARGE(E77:N77,{1,2,3,4,5,6,7}))</f>
        <v>61</v>
      </c>
      <c r="E77" s="9">
        <f>IF(ISERROR(VLOOKUP(B77,'Race 1'!$I$3:$K$61,3,FALSE)),0,VLOOKUP(B77,'Race 1'!$I$3:$K$61,3,FALSE))</f>
        <v>0</v>
      </c>
      <c r="F77" s="9">
        <f>IF(ISERROR(VLOOKUP(B77,'Race 2'!$I$3:$K$64,3,FALSE)),0,VLOOKUP(B77,'Race 2'!$I$3:$K$64,3,FALSE))</f>
        <v>0</v>
      </c>
      <c r="G77" s="9">
        <f>IF(ISERROR(VLOOKUP(B77,'Race 3'!$G$3:$I$62,3,FALSE)),0,VLOOKUP(B77,'Race 3'!$G$3:$I$62,3,FALSE))</f>
        <v>0</v>
      </c>
      <c r="H77" s="9">
        <f>IF(ISERROR(VLOOKUP(B77,'Race 4'!$G$3:$I$52,3,FALSE)),0,VLOOKUP(B77,'Race 4'!$G$3:$I$52,3,FALSE))</f>
        <v>0</v>
      </c>
      <c r="I77" s="8">
        <f>IF(ISERROR(VLOOKUP(B77,'Race 5'!$G$3:$I$62,3,FALSE)),0,VLOOKUP(B77,'Race 5'!$G$3:$I$62,3,FALSE))</f>
        <v>0</v>
      </c>
      <c r="J77" s="8">
        <f>IF(ISERROR(VLOOKUP(B77,'Race 6'!$G$3:$I$66,3,FALSE)),0,VLOOKUP(B77,'Race 6'!$G$3:$I$66,3,FALSE))</f>
        <v>61</v>
      </c>
      <c r="K77" s="8">
        <f>IF(ISERROR(VLOOKUP($B77,'Race 7'!$G$3:$I$63,3,FALSE)),0,VLOOKUP($B77,'Race 7'!$G$3:$I$63,3,FALSE))</f>
        <v>0</v>
      </c>
      <c r="L77" s="8">
        <f>IF(ISERROR(VLOOKUP($B77,'Race 8'!$G$3:$I$56,3,FALSE)),0,VLOOKUP($B77,'Race 8'!$G$3:$I$56,3,FALSE))</f>
        <v>0</v>
      </c>
      <c r="M77" s="8">
        <f>IF(ISERROR(VLOOKUP($B77,'Race 9'!$G$3:$I$66,3,FALSE)),0,VLOOKUP($B77,'Race 9'!$G$3:$I$66,3,FALSE))</f>
        <v>0</v>
      </c>
      <c r="N77" s="8">
        <f>IF(ISERROR(VLOOKUP($B77,'Race 10'!$G$3:$I$65,3,FALSE)),0,VLOOKUP($B77,'Race 10'!$G$3:$I$65,3,FALSE))</f>
        <v>0</v>
      </c>
      <c r="O77" s="200"/>
      <c r="P77" s="115">
        <v>6</v>
      </c>
      <c r="S77" s="1"/>
    </row>
    <row r="78" spans="1:19" ht="12.75" customHeight="1" thickBot="1">
      <c r="A78" s="120"/>
      <c r="B78" s="121" t="s">
        <v>124</v>
      </c>
      <c r="C78" s="122">
        <f t="shared" si="2"/>
        <v>0</v>
      </c>
      <c r="D78" s="122">
        <f>SUM(LARGE(E78:N78,{1,2,3,4,5,6,7}))</f>
        <v>0</v>
      </c>
      <c r="E78" s="123">
        <f>IF(ISERROR(VLOOKUP(B78,'Race 1'!$I$3:$K$61,3,FALSE)),0,VLOOKUP(B78,'Race 1'!$I$3:$K$61,3,FALSE))</f>
        <v>0</v>
      </c>
      <c r="F78" s="123">
        <f>IF(ISERROR(VLOOKUP(B78,'Race 2'!$I$3:$K$64,3,FALSE)),0,VLOOKUP(B78,'Race 2'!$I$3:$K$64,3,FALSE))</f>
        <v>0</v>
      </c>
      <c r="G78" s="123">
        <f>IF(ISERROR(VLOOKUP(B78,'Race 3'!$G$3:$I$62,3,FALSE)),0,VLOOKUP(B78,'Race 3'!$G$3:$I$62,3,FALSE))</f>
        <v>0</v>
      </c>
      <c r="H78" s="123">
        <f>IF(ISERROR(VLOOKUP(B78,'Race 4'!$G$3:$I$52,3,FALSE)),0,VLOOKUP(B78,'Race 4'!$G$3:$I$52,3,FALSE))</f>
        <v>0</v>
      </c>
      <c r="I78" s="122">
        <f>IF(ISERROR(VLOOKUP(B78,'Race 5'!$G$3:$I$62,3,FALSE)),0,VLOOKUP(B78,'Race 5'!$G$3:$I$62,3,FALSE))</f>
        <v>0</v>
      </c>
      <c r="J78" s="122">
        <f>IF(ISERROR(VLOOKUP(B78,'Race 6'!$G$3:$I$66,3,FALSE)),0,VLOOKUP(B78,'Race 6'!$G$3:$I$66,3,FALSE))</f>
        <v>0</v>
      </c>
      <c r="K78" s="122">
        <f>IF(ISERROR(VLOOKUP($B78,'Race 7'!$G$3:$I$63,3,FALSE)),0,VLOOKUP($B78,'Race 7'!$G$3:$I$63,3,FALSE))</f>
        <v>0</v>
      </c>
      <c r="L78" s="122">
        <f>IF(ISERROR(VLOOKUP($B78,'Race 8'!$G$3:$I$56,3,FALSE)),0,VLOOKUP($B78,'Race 8'!$G$3:$I$56,3,FALSE))</f>
        <v>0</v>
      </c>
      <c r="M78" s="122">
        <f>IF(ISERROR(VLOOKUP($B78,'Race 9'!$G$3:$I$66,3,FALSE)),0,VLOOKUP($B78,'Race 9'!$G$3:$I$66,3,FALSE))</f>
        <v>0</v>
      </c>
      <c r="N78" s="122">
        <f>IF(ISERROR(VLOOKUP($B78,'Race 10'!$G$3:$I$65,3,FALSE)),0,VLOOKUP($B78,'Race 10'!$G$3:$I$65,3,FALSE))</f>
        <v>0</v>
      </c>
      <c r="O78" s="201"/>
      <c r="P78" s="117">
        <v>6</v>
      </c>
      <c r="S78" s="1"/>
    </row>
    <row r="79" spans="1:19" ht="12.75" customHeight="1">
      <c r="A79" s="118">
        <v>1</v>
      </c>
      <c r="B79" s="126" t="s">
        <v>50</v>
      </c>
      <c r="C79" s="111">
        <f t="shared" si="2"/>
        <v>9</v>
      </c>
      <c r="D79" s="111">
        <f>SUM(LARGE(E79:N79,{1,2,3,4,5,6,7}))</f>
        <v>428</v>
      </c>
      <c r="E79" s="112">
        <f>IF(ISERROR(VLOOKUP(B79,'Race 1'!$I$3:$K$61,3,FALSE)),0,VLOOKUP(B79,'Race 1'!$I$3:$K$61,3,FALSE))</f>
        <v>52</v>
      </c>
      <c r="F79" s="112">
        <f>IF(ISERROR(VLOOKUP(B79,'Race 2'!$I$3:$K$64,3,FALSE)),0,VLOOKUP(B79,'Race 2'!$I$3:$K$64,3,FALSE))</f>
        <v>60</v>
      </c>
      <c r="G79" s="112">
        <f>IF(ISERROR(VLOOKUP(B79,'Race 3'!$G$3:$I$62,3,FALSE)),0,VLOOKUP(B79,'Race 3'!$G$3:$I$62,3,FALSE))</f>
        <v>60</v>
      </c>
      <c r="H79" s="112">
        <f>IF(ISERROR(VLOOKUP(B79,'Race 4'!$G$3:$I$52,3,FALSE)),0,VLOOKUP(B79,'Race 4'!$G$3:$I$52,3,FALSE))</f>
        <v>64</v>
      </c>
      <c r="I79" s="111">
        <f>IF(ISERROR(VLOOKUP(B79,'Race 5'!$G$3:$I$62,3,FALSE)),0,VLOOKUP(B79,'Race 5'!$G$3:$I$62,3,FALSE))</f>
        <v>0</v>
      </c>
      <c r="J79" s="111">
        <f>IF(ISERROR(VLOOKUP(B79,'Race 6'!$G$3:$I$66,3,FALSE)),0,VLOOKUP(B79,'Race 6'!$G$3:$I$66,3,FALSE))</f>
        <v>59</v>
      </c>
      <c r="K79" s="111">
        <f>IF(ISERROR(VLOOKUP($B79,'Race 7'!$G$3:$I$63,3,FALSE)),0,VLOOKUP($B79,'Race 7'!$G$3:$I$63,3,FALSE))</f>
        <v>59</v>
      </c>
      <c r="L79" s="111">
        <f>IF(ISERROR(VLOOKUP($B79,'Race 8'!$G$3:$I$56,3,FALSE)),0,VLOOKUP($B79,'Race 8'!$G$3:$I$56,3,FALSE))</f>
        <v>66</v>
      </c>
      <c r="M79" s="111">
        <f>IF(ISERROR(VLOOKUP($B79,'Race 9'!$G$3:$I$66,3,FALSE)),0,VLOOKUP($B79,'Race 9'!$G$3:$I$66,3,FALSE))</f>
        <v>60</v>
      </c>
      <c r="N79" s="111">
        <f>IF(ISERROR(VLOOKUP($B79,'Race 10'!$G$3:$I$65,3,FALSE)),0,VLOOKUP($B79,'Race 10'!$G$3:$I$65,3,FALSE))</f>
        <v>56</v>
      </c>
      <c r="O79" s="229">
        <v>7</v>
      </c>
      <c r="P79" s="113">
        <v>7</v>
      </c>
      <c r="S79" s="1"/>
    </row>
    <row r="80" spans="1:19" ht="12.75" customHeight="1">
      <c r="A80" s="116">
        <v>2</v>
      </c>
      <c r="B80" s="64" t="s">
        <v>31</v>
      </c>
      <c r="C80" s="8">
        <f t="shared" si="2"/>
        <v>7</v>
      </c>
      <c r="D80" s="8">
        <f>SUM(LARGE(E80:N80,{1,2,3,4,5,6,7}))</f>
        <v>405</v>
      </c>
      <c r="E80" s="9">
        <f>IF(ISERROR(VLOOKUP(B80,'Race 1'!$I$3:$K$61,3,FALSE)),0,VLOOKUP(B80,'Race 1'!$I$3:$K$61,3,FALSE))</f>
        <v>0</v>
      </c>
      <c r="F80" s="9">
        <f>IF(ISERROR(VLOOKUP(B80,'Race 2'!$I$3:$K$64,3,FALSE)),0,VLOOKUP(B80,'Race 2'!$I$3:$K$64,3,FALSE))</f>
        <v>0</v>
      </c>
      <c r="G80" s="9">
        <f>IF(ISERROR(VLOOKUP(B80,'Race 3'!$G$3:$I$62,3,FALSE)),0,VLOOKUP(B80,'Race 3'!$G$3:$I$62,3,FALSE))</f>
        <v>57</v>
      </c>
      <c r="H80" s="9">
        <f>IF(ISERROR(VLOOKUP(B80,'Race 4'!$G$3:$I$52,3,FALSE)),0,VLOOKUP(B80,'Race 4'!$G$3:$I$52,3,FALSE))</f>
        <v>63</v>
      </c>
      <c r="I80" s="8">
        <f>IF(ISERROR(VLOOKUP(B80,'Race 5'!$G$3:$I$62,3,FALSE)),0,VLOOKUP(B80,'Race 5'!$G$3:$I$62,3,FALSE))</f>
        <v>51</v>
      </c>
      <c r="J80" s="8">
        <f>IF(ISERROR(VLOOKUP(B80,'Race 6'!$G$3:$I$66,3,FALSE)),0,VLOOKUP(B80,'Race 6'!$G$3:$I$66,3,FALSE))</f>
        <v>0</v>
      </c>
      <c r="K80" s="8">
        <f>IF(ISERROR(VLOOKUP($B80,'Race 7'!$G$3:$I$63,3,FALSE)),0,VLOOKUP($B80,'Race 7'!$G$3:$I$63,3,FALSE))</f>
        <v>57</v>
      </c>
      <c r="L80" s="8">
        <f>IF(ISERROR(VLOOKUP($B80,'Race 8'!$G$3:$I$56,3,FALSE)),0,VLOOKUP($B80,'Race 8'!$G$3:$I$56,3,FALSE))</f>
        <v>65</v>
      </c>
      <c r="M80" s="8">
        <f>IF(ISERROR(VLOOKUP($B80,'Race 9'!$G$3:$I$66,3,FALSE)),0,VLOOKUP($B80,'Race 9'!$G$3:$I$66,3,FALSE))</f>
        <v>57</v>
      </c>
      <c r="N80" s="8">
        <f>IF(ISERROR(VLOOKUP($B80,'Race 10'!$G$3:$I$65,3,FALSE)),0,VLOOKUP($B80,'Race 10'!$G$3:$I$65,3,FALSE))</f>
        <v>55</v>
      </c>
      <c r="O80" s="200"/>
      <c r="P80" s="115">
        <v>7</v>
      </c>
      <c r="S80" s="1"/>
    </row>
    <row r="81" spans="1:19" ht="12.75" customHeight="1">
      <c r="A81" s="193">
        <v>3</v>
      </c>
      <c r="B81" s="197" t="s">
        <v>72</v>
      </c>
      <c r="C81" s="195">
        <f t="shared" si="2"/>
        <v>7</v>
      </c>
      <c r="D81" s="195">
        <f>SUM(LARGE(E81:N81,{1,2,3,4,5,6,7}))</f>
        <v>401</v>
      </c>
      <c r="E81" s="196">
        <f>IF(ISERROR(VLOOKUP(B81,'Race 1'!$I$3:$K$61,3,FALSE)),0,VLOOKUP(B81,'Race 1'!$I$3:$K$61,3,FALSE))</f>
        <v>50</v>
      </c>
      <c r="F81" s="196">
        <f>IF(ISERROR(VLOOKUP(B81,'Race 2'!$I$3:$K$64,3,FALSE)),0,VLOOKUP(B81,'Race 2'!$I$3:$K$64,3,FALSE))</f>
        <v>0</v>
      </c>
      <c r="G81" s="196">
        <f>IF(ISERROR(VLOOKUP(B81,'Race 3'!$G$3:$I$62,3,FALSE)),0,VLOOKUP(B81,'Race 3'!$G$3:$I$62,3,FALSE))</f>
        <v>0</v>
      </c>
      <c r="H81" s="196">
        <f>IF(ISERROR(VLOOKUP(B81,'Race 4'!$G$3:$I$52,3,FALSE)),0,VLOOKUP(B81,'Race 4'!$G$3:$I$52,3,FALSE))</f>
        <v>60</v>
      </c>
      <c r="I81" s="195">
        <f>IF(ISERROR(VLOOKUP(B81,'Race 5'!$G$3:$I$62,3,FALSE)),0,VLOOKUP(B81,'Race 5'!$G$3:$I$62,3,FALSE))</f>
        <v>56</v>
      </c>
      <c r="J81" s="195">
        <f>IF(ISERROR(VLOOKUP(B81,'Race 6'!$G$3:$I$66,3,FALSE)),0,VLOOKUP(B81,'Race 6'!$G$3:$I$66,3,FALSE))</f>
        <v>57</v>
      </c>
      <c r="K81" s="195">
        <f>IF(ISERROR(VLOOKUP($B81,'Race 7'!$G$3:$I$63,3,FALSE)),0,VLOOKUP($B81,'Race 7'!$G$3:$I$63,3,FALSE))</f>
        <v>58</v>
      </c>
      <c r="L81" s="195">
        <f>IF(ISERROR(VLOOKUP($B81,'Race 8'!$G$3:$I$56,3,FALSE)),0,VLOOKUP($B81,'Race 8'!$G$3:$I$56,3,FALSE))</f>
        <v>62</v>
      </c>
      <c r="M81" s="195">
        <f>IF(ISERROR(VLOOKUP($B81,'Race 9'!$G$3:$I$66,3,FALSE)),0,VLOOKUP($B81,'Race 9'!$G$3:$I$66,3,FALSE))</f>
        <v>58</v>
      </c>
      <c r="N81" s="195">
        <f>IF(ISERROR(VLOOKUP($B81,'Race 10'!$G$3:$I$65,3,FALSE)),0,VLOOKUP($B81,'Race 10'!$G$3:$I$65,3,FALSE))</f>
        <v>0</v>
      </c>
      <c r="O81" s="200"/>
      <c r="P81" s="115">
        <v>7</v>
      </c>
      <c r="S81" s="1"/>
    </row>
    <row r="82" spans="1:19" ht="12.75" customHeight="1">
      <c r="A82" s="116">
        <v>4</v>
      </c>
      <c r="B82" s="70" t="s">
        <v>47</v>
      </c>
      <c r="C82" s="8">
        <f t="shared" si="2"/>
        <v>10</v>
      </c>
      <c r="D82" s="8">
        <f>SUM(LARGE(E82:N82,{1,2,3,4,5,6,7}))</f>
        <v>398</v>
      </c>
      <c r="E82" s="9">
        <f>IF(ISERROR(VLOOKUP(B82,'Race 1'!$I$3:$K$61,3,FALSE)),0,VLOOKUP(B82,'Race 1'!$I$3:$K$61,3,FALSE))</f>
        <v>51</v>
      </c>
      <c r="F82" s="9">
        <f>IF(ISERROR(VLOOKUP(B82,'Race 2'!$I$3:$K$64,3,FALSE)),0,VLOOKUP(B82,'Race 2'!$I$3:$K$64,3,FALSE))</f>
        <v>58</v>
      </c>
      <c r="G82" s="9">
        <f>IF(ISERROR(VLOOKUP(B82,'Race 3'!$G$3:$I$62,3,FALSE)),0,VLOOKUP(B82,'Race 3'!$G$3:$I$62,3,FALSE))</f>
        <v>58</v>
      </c>
      <c r="H82" s="9">
        <f>IF(ISERROR(VLOOKUP(B82,'Race 4'!$G$3:$I$52,3,FALSE)),0,VLOOKUP(B82,'Race 4'!$G$3:$I$52,3,FALSE))</f>
        <v>61</v>
      </c>
      <c r="I82" s="8">
        <f>IF(ISERROR(VLOOKUP(B82,'Race 5'!$G$3:$I$62,3,FALSE)),0,VLOOKUP(B82,'Race 5'!$G$3:$I$62,3,FALSE))</f>
        <v>55</v>
      </c>
      <c r="J82" s="8">
        <f>IF(ISERROR(VLOOKUP(B82,'Race 6'!$G$3:$I$66,3,FALSE)),0,VLOOKUP(B82,'Race 6'!$G$3:$I$66,3,FALSE))</f>
        <v>52</v>
      </c>
      <c r="K82" s="8">
        <f>IF(ISERROR(VLOOKUP($B82,'Race 7'!$G$3:$I$63,3,FALSE)),0,VLOOKUP($B82,'Race 7'!$G$3:$I$63,3,FALSE))</f>
        <v>51</v>
      </c>
      <c r="L82" s="8">
        <f>IF(ISERROR(VLOOKUP($B82,'Race 8'!$G$3:$I$56,3,FALSE)),0,VLOOKUP($B82,'Race 8'!$G$3:$I$56,3,FALSE))</f>
        <v>58</v>
      </c>
      <c r="M82" s="8">
        <f>IF(ISERROR(VLOOKUP($B82,'Race 9'!$G$3:$I$66,3,FALSE)),0,VLOOKUP($B82,'Race 9'!$G$3:$I$66,3,FALSE))</f>
        <v>56</v>
      </c>
      <c r="N82" s="8">
        <f>IF(ISERROR(VLOOKUP($B82,'Race 10'!$G$3:$I$65,3,FALSE)),0,VLOOKUP($B82,'Race 10'!$G$3:$I$65,3,FALSE))</f>
        <v>48</v>
      </c>
      <c r="O82" s="200"/>
      <c r="P82" s="115">
        <v>7</v>
      </c>
      <c r="S82" s="1"/>
    </row>
    <row r="83" spans="1:20" ht="12.75" customHeight="1">
      <c r="A83" s="114">
        <v>5</v>
      </c>
      <c r="B83" s="33" t="s">
        <v>77</v>
      </c>
      <c r="C83" s="17">
        <f t="shared" si="2"/>
        <v>8</v>
      </c>
      <c r="D83" s="17">
        <f>SUM(LARGE(E83:N83,{1,2,3,4,5,6,7}))</f>
        <v>392</v>
      </c>
      <c r="E83" s="17">
        <f>IF(ISERROR(VLOOKUP(B83,'Race 1'!$I$3:$K$61,3,FALSE)),0,VLOOKUP(B83,'Race 1'!$I$3:$K$61,3,FALSE))</f>
        <v>0</v>
      </c>
      <c r="F83" s="17">
        <f>IF(ISERROR(VLOOKUP(B83,'Race 2'!$I$3:$K$64,3,FALSE)),0,VLOOKUP(B83,'Race 2'!$I$3:$K$64,3,FALSE))</f>
        <v>0</v>
      </c>
      <c r="G83" s="17">
        <f>IF(ISERROR(VLOOKUP(B83,'Race 3'!$G$3:$I$62,3,FALSE)),0,VLOOKUP(B83,'Race 3'!$G$3:$I$62,3,FALSE))</f>
        <v>56</v>
      </c>
      <c r="H83" s="17">
        <f>IF(ISERROR(VLOOKUP(B83,'Race 4'!$G$3:$I$52,3,FALSE)),0,VLOOKUP(B83,'Race 4'!$G$3:$I$52,3,FALSE))</f>
        <v>54</v>
      </c>
      <c r="I83" s="17">
        <f>IF(ISERROR(VLOOKUP(B83,'Race 5'!$G$3:$I$62,3,FALSE)),0,VLOOKUP(B83,'Race 5'!$G$3:$I$62,3,FALSE))</f>
        <v>54</v>
      </c>
      <c r="J83" s="17">
        <f>IF(ISERROR(VLOOKUP(B83,'Race 6'!$G$3:$I$66,3,FALSE)),0,VLOOKUP(B83,'Race 6'!$G$3:$I$66,3,FALSE))</f>
        <v>58</v>
      </c>
      <c r="K83" s="17">
        <f>IF(ISERROR(VLOOKUP($B83,'Race 7'!$G$3:$I$63,3,FALSE)),0,VLOOKUP($B83,'Race 7'!$G$3:$I$63,3,FALSE))</f>
        <v>54</v>
      </c>
      <c r="L83" s="17">
        <f>IF(ISERROR(VLOOKUP($B83,'Race 8'!$G$3:$I$56,3,FALSE)),0,VLOOKUP($B83,'Race 8'!$G$3:$I$56,3,FALSE))</f>
        <v>61</v>
      </c>
      <c r="M83" s="17">
        <f>IF(ISERROR(VLOOKUP($B83,'Race 9'!$G$3:$I$66,3,FALSE)),0,VLOOKUP($B83,'Race 9'!$G$3:$I$66,3,FALSE))</f>
        <v>55</v>
      </c>
      <c r="N83" s="8">
        <f>IF(ISERROR(VLOOKUP($B83,'Race 10'!$G$3:$I$65,3,FALSE)),0,VLOOKUP($B83,'Race 10'!$G$3:$I$65,3,FALSE))</f>
        <v>51</v>
      </c>
      <c r="O83" s="200"/>
      <c r="P83" s="115">
        <v>7</v>
      </c>
      <c r="R83" s="5"/>
      <c r="S83" s="54"/>
      <c r="T83" s="5"/>
    </row>
    <row r="84" spans="1:20" ht="12.75" customHeight="1">
      <c r="A84" s="114">
        <v>6</v>
      </c>
      <c r="B84" s="64" t="s">
        <v>73</v>
      </c>
      <c r="C84" s="8">
        <f t="shared" si="2"/>
        <v>9</v>
      </c>
      <c r="D84" s="8">
        <f>SUM(LARGE(E84:N84,{1,2,3,4,5,6,7}))</f>
        <v>390</v>
      </c>
      <c r="E84" s="9">
        <f>IF(ISERROR(VLOOKUP(B84,'Race 1'!$I$3:$K$61,3,FALSE)),0,VLOOKUP(B84,'Race 1'!$I$3:$K$61,3,FALSE))</f>
        <v>49</v>
      </c>
      <c r="F84" s="9">
        <f>IF(ISERROR(VLOOKUP(B84,'Race 2'!$I$3:$K$64,3,FALSE)),0,VLOOKUP(B84,'Race 2'!$I$3:$K$64,3,FALSE))</f>
        <v>55</v>
      </c>
      <c r="G84" s="9">
        <f>IF(ISERROR(VLOOKUP(B84,'Race 3'!$G$3:$I$62,3,FALSE)),0,VLOOKUP(B84,'Race 3'!$G$3:$I$62,3,FALSE))</f>
        <v>55</v>
      </c>
      <c r="H84" s="9">
        <f>IF(ISERROR(VLOOKUP(B84,'Race 4'!$G$3:$I$52,3,FALSE)),0,VLOOKUP(B84,'Race 4'!$G$3:$I$52,3,FALSE))</f>
        <v>59</v>
      </c>
      <c r="I84" s="8">
        <f>IF(ISERROR(VLOOKUP(B84,'Race 5'!$G$3:$I$62,3,FALSE)),0,VLOOKUP(B84,'Race 5'!$G$3:$I$62,3,FALSE))</f>
        <v>52</v>
      </c>
      <c r="J84" s="8">
        <f>IF(ISERROR(VLOOKUP(B84,'Race 6'!$G$3:$I$66,3,FALSE)),0,VLOOKUP(B84,'Race 6'!$G$3:$I$66,3,FALSE))</f>
        <v>0</v>
      </c>
      <c r="K84" s="8">
        <f>IF(ISERROR(VLOOKUP($B84,'Race 7'!$G$3:$I$63,3,FALSE)),0,VLOOKUP($B84,'Race 7'!$G$3:$I$63,3,FALSE))</f>
        <v>55</v>
      </c>
      <c r="L84" s="8">
        <f>IF(ISERROR(VLOOKUP($B84,'Race 8'!$G$3:$I$56,3,FALSE)),0,VLOOKUP($B84,'Race 8'!$G$3:$I$56,3,FALSE))</f>
        <v>60</v>
      </c>
      <c r="M84" s="8">
        <f>IF(ISERROR(VLOOKUP($B84,'Race 9'!$G$3:$I$66,3,FALSE)),0,VLOOKUP($B84,'Race 9'!$G$3:$I$66,3,FALSE))</f>
        <v>54</v>
      </c>
      <c r="N84" s="8">
        <f>IF(ISERROR(VLOOKUP($B84,'Race 10'!$G$3:$I$65,3,FALSE)),0,VLOOKUP($B84,'Race 10'!$G$3:$I$65,3,FALSE))</f>
        <v>49</v>
      </c>
      <c r="O84" s="200"/>
      <c r="P84" s="115">
        <v>7</v>
      </c>
      <c r="R84" s="5"/>
      <c r="S84" s="54"/>
      <c r="T84" s="5"/>
    </row>
    <row r="85" spans="1:20" ht="12.75" customHeight="1">
      <c r="A85" s="116">
        <v>7</v>
      </c>
      <c r="B85" s="64" t="s">
        <v>56</v>
      </c>
      <c r="C85" s="8">
        <f t="shared" si="2"/>
        <v>10</v>
      </c>
      <c r="D85" s="8">
        <f>SUM(LARGE(E85:N85,{1,2,3,4,5,6,7}))</f>
        <v>375</v>
      </c>
      <c r="E85" s="9">
        <f>IF(ISERROR(VLOOKUP(B85,'Race 1'!$I$3:$K$61,3,FALSE)),0,VLOOKUP(B85,'Race 1'!$I$3:$K$61,3,FALSE))</f>
        <v>46</v>
      </c>
      <c r="F85" s="9">
        <f>IF(ISERROR(VLOOKUP(B85,'Race 2'!$I$3:$K$64,3,FALSE)),0,VLOOKUP(B85,'Race 2'!$I$3:$K$64,3,FALSE))</f>
        <v>54</v>
      </c>
      <c r="G85" s="9">
        <f>IF(ISERROR(VLOOKUP(B85,'Race 3'!$G$3:$I$62,3,FALSE)),0,VLOOKUP(B85,'Race 3'!$G$3:$I$62,3,FALSE))</f>
        <v>53</v>
      </c>
      <c r="H85" s="9">
        <f>IF(ISERROR(VLOOKUP(B85,'Race 4'!$G$3:$I$52,3,FALSE)),0,VLOOKUP(B85,'Race 4'!$G$3:$I$52,3,FALSE))</f>
        <v>58</v>
      </c>
      <c r="I85" s="8">
        <f>IF(ISERROR(VLOOKUP(B85,'Race 5'!$G$3:$I$62,3,FALSE)),0,VLOOKUP(B85,'Race 5'!$G$3:$I$62,3,FALSE))</f>
        <v>49</v>
      </c>
      <c r="J85" s="8">
        <f>IF(ISERROR(VLOOKUP(B85,'Race 6'!$G$3:$I$66,3,FALSE)),0,VLOOKUP(B85,'Race 6'!$G$3:$I$66,3,FALSE))</f>
        <v>54</v>
      </c>
      <c r="K85" s="8">
        <f>IF(ISERROR(VLOOKUP($B85,'Race 7'!$G$3:$I$63,3,FALSE)),0,VLOOKUP($B85,'Race 7'!$G$3:$I$63,3,FALSE))</f>
        <v>50</v>
      </c>
      <c r="L85" s="8">
        <f>IF(ISERROR(VLOOKUP($B85,'Race 8'!$G$3:$I$56,3,FALSE)),0,VLOOKUP($B85,'Race 8'!$G$3:$I$56,3,FALSE))</f>
        <v>57</v>
      </c>
      <c r="M85" s="8">
        <f>IF(ISERROR(VLOOKUP($B85,'Race 9'!$G$3:$I$66,3,FALSE)),0,VLOOKUP($B85,'Race 9'!$G$3:$I$66,3,FALSE))</f>
        <v>49</v>
      </c>
      <c r="N85" s="17">
        <f>IF(ISERROR(VLOOKUP($B85,'Race 10'!$G$3:$I$65,3,FALSE)),0,VLOOKUP($B85,'Race 10'!$G$3:$I$65,3,FALSE))</f>
        <v>46</v>
      </c>
      <c r="O85" s="200"/>
      <c r="P85" s="115">
        <v>7</v>
      </c>
      <c r="R85" s="5"/>
      <c r="S85" s="54"/>
      <c r="T85" s="5"/>
    </row>
    <row r="86" spans="1:20" ht="12.75" customHeight="1">
      <c r="A86" s="116">
        <v>8</v>
      </c>
      <c r="B86" s="70" t="s">
        <v>185</v>
      </c>
      <c r="C86" s="8">
        <f t="shared" si="2"/>
        <v>6</v>
      </c>
      <c r="D86" s="8">
        <f>SUM(LARGE(E86:N86,{1,2,3,4,5,6,7}))</f>
        <v>364</v>
      </c>
      <c r="E86" s="9">
        <f>IF(ISERROR(VLOOKUP(B86,'Race 1'!$I$3:$K$61,3,FALSE)),0,VLOOKUP(B86,'Race 1'!$I$3:$K$61,3,FALSE))</f>
        <v>0</v>
      </c>
      <c r="F86" s="9">
        <f>IF(ISERROR(VLOOKUP(B86,'Race 2'!$I$3:$K$64,3,FALSE)),0,VLOOKUP(B86,'Race 2'!$I$3:$K$64,3,FALSE))</f>
        <v>0</v>
      </c>
      <c r="G86" s="9">
        <f>IF(ISERROR(VLOOKUP(B86,'Race 3'!$G$3:$I$62,3,FALSE)),0,VLOOKUP(B86,'Race 3'!$G$3:$I$62,3,FALSE))</f>
        <v>0</v>
      </c>
      <c r="H86" s="9">
        <f>IF(ISERROR(VLOOKUP(B86,'Race 4'!$G$3:$I$52,3,FALSE)),0,VLOOKUP(B86,'Race 4'!$G$3:$I$52,3,FALSE))</f>
        <v>62</v>
      </c>
      <c r="I86" s="8">
        <f>IF(ISERROR(VLOOKUP(B86,'Race 5'!$G$3:$I$62,3,FALSE)),0,VLOOKUP(B86,'Race 5'!$G$3:$I$62,3,FALSE))</f>
        <v>59</v>
      </c>
      <c r="J86" s="8">
        <f>IF(ISERROR(VLOOKUP(B86,'Race 6'!$G$3:$I$66,3,FALSE)),0,VLOOKUP(B86,'Race 6'!$G$3:$I$66,3,FALSE))</f>
        <v>0</v>
      </c>
      <c r="K86" s="8">
        <f>IF(ISERROR(VLOOKUP($B86,'Race 7'!$G$3:$I$63,3,FALSE)),0,VLOOKUP($B86,'Race 7'!$G$3:$I$63,3,FALSE))</f>
        <v>63</v>
      </c>
      <c r="L86" s="8">
        <f>IF(ISERROR(VLOOKUP($B86,'Race 8'!$G$3:$I$56,3,FALSE)),0,VLOOKUP($B86,'Race 8'!$G$3:$I$56,3,FALSE))</f>
        <v>74</v>
      </c>
      <c r="M86" s="8">
        <f>IF(ISERROR(VLOOKUP($B86,'Race 9'!$G$3:$I$66,3,FALSE)),0,VLOOKUP($B86,'Race 9'!$G$3:$I$66,3,FALSE))</f>
        <v>48</v>
      </c>
      <c r="N86" s="8">
        <f>IF(ISERROR(VLOOKUP($B86,'Race 10'!$G$3:$I$65,3,FALSE)),0,VLOOKUP($B86,'Race 10'!$G$3:$I$65,3,FALSE))</f>
        <v>58</v>
      </c>
      <c r="O86" s="200"/>
      <c r="P86" s="115">
        <v>7</v>
      </c>
      <c r="R86" s="5"/>
      <c r="S86" s="54"/>
      <c r="T86" s="5"/>
    </row>
    <row r="87" spans="1:20" ht="12.75" customHeight="1">
      <c r="A87" s="114">
        <v>9</v>
      </c>
      <c r="B87" s="70" t="s">
        <v>71</v>
      </c>
      <c r="C87" s="8">
        <f t="shared" si="2"/>
        <v>6</v>
      </c>
      <c r="D87" s="8">
        <f>SUM(LARGE(E87:N87,{1,2,3,4,5,6,7}))</f>
        <v>360</v>
      </c>
      <c r="E87" s="9">
        <f>IF(ISERROR(VLOOKUP(B87,'Race 1'!$I$3:$K$61,3,FALSE)),0,VLOOKUP(B87,'Race 1'!$I$3:$K$61,3,FALSE))</f>
        <v>56</v>
      </c>
      <c r="F87" s="9">
        <f>IF(ISERROR(VLOOKUP(B87,'Race 2'!$I$3:$K$64,3,FALSE)),0,VLOOKUP(B87,'Race 2'!$I$3:$K$64,3,FALSE))</f>
        <v>59</v>
      </c>
      <c r="G87" s="9">
        <f>IF(ISERROR(VLOOKUP(B87,'Race 3'!$G$3:$I$62,3,FALSE)),0,VLOOKUP(B87,'Race 3'!$G$3:$I$62,3,FALSE))</f>
        <v>0</v>
      </c>
      <c r="H87" s="9">
        <f>IF(ISERROR(VLOOKUP(B87,'Race 4'!$G$3:$I$52,3,FALSE)),0,VLOOKUP(B87,'Race 4'!$G$3:$I$52,3,FALSE))</f>
        <v>66</v>
      </c>
      <c r="I87" s="8">
        <f>IF(ISERROR(VLOOKUP(B87,'Race 5'!$G$3:$I$62,3,FALSE)),0,VLOOKUP(B87,'Race 5'!$G$3:$I$62,3,FALSE))</f>
        <v>0</v>
      </c>
      <c r="J87" s="8">
        <f>IF(ISERROR(VLOOKUP(B87,'Race 6'!$G$3:$I$66,3,FALSE)),0,VLOOKUP(B87,'Race 6'!$G$3:$I$66,3,FALSE))</f>
        <v>64</v>
      </c>
      <c r="K87" s="8">
        <f>IF(ISERROR(VLOOKUP($B87,'Race 7'!$G$3:$I$63,3,FALSE)),0,VLOOKUP($B87,'Race 7'!$G$3:$I$63,3,FALSE))</f>
        <v>0</v>
      </c>
      <c r="L87" s="8">
        <f>IF(ISERROR(VLOOKUP($B87,'Race 8'!$G$3:$I$56,3,FALSE)),0,VLOOKUP($B87,'Race 8'!$G$3:$I$56,3,FALSE))</f>
        <v>0</v>
      </c>
      <c r="M87" s="8">
        <f>IF(ISERROR(VLOOKUP($B87,'Race 9'!$G$3:$I$66,3,FALSE)),0,VLOOKUP($B87,'Race 9'!$G$3:$I$66,3,FALSE))</f>
        <v>61</v>
      </c>
      <c r="N87" s="8">
        <f>IF(ISERROR(VLOOKUP($B87,'Race 10'!$G$3:$I$65,3,FALSE)),0,VLOOKUP($B87,'Race 10'!$G$3:$I$65,3,FALSE))</f>
        <v>54</v>
      </c>
      <c r="O87" s="200"/>
      <c r="P87" s="115">
        <v>7</v>
      </c>
      <c r="R87" s="5"/>
      <c r="S87" s="54"/>
      <c r="T87" s="5"/>
    </row>
    <row r="88" spans="1:20" ht="12.75" customHeight="1">
      <c r="A88" s="114">
        <v>10</v>
      </c>
      <c r="B88" s="70" t="s">
        <v>189</v>
      </c>
      <c r="C88" s="8">
        <f t="shared" si="2"/>
        <v>5</v>
      </c>
      <c r="D88" s="8">
        <f>SUM(LARGE(E88:N88,{1,2,3,4,5,6,7}))</f>
        <v>316</v>
      </c>
      <c r="E88" s="9">
        <f>IF(ISERROR(VLOOKUP(B88,'Race 1'!$I$3:$K$61,3,FALSE)),0,VLOOKUP(B88,'Race 1'!$I$3:$K$61,3,FALSE))</f>
        <v>0</v>
      </c>
      <c r="F88" s="9">
        <f>IF(ISERROR(VLOOKUP(B88,'Race 2'!$I$3:$K$64,3,FALSE)),0,VLOOKUP(B88,'Race 2'!$I$3:$K$64,3,FALSE))</f>
        <v>0</v>
      </c>
      <c r="G88" s="9">
        <f>IF(ISERROR(VLOOKUP(B88,'Race 3'!$G$3:$I$62,3,FALSE)),0,VLOOKUP(B88,'Race 3'!$G$3:$I$62,3,FALSE))</f>
        <v>0</v>
      </c>
      <c r="H88" s="9">
        <f>IF(ISERROR(VLOOKUP(B88,'Race 4'!$G$3:$I$52,3,FALSE)),0,VLOOKUP(B88,'Race 4'!$G$3:$I$52,3,FALSE))</f>
        <v>0</v>
      </c>
      <c r="I88" s="8">
        <f>IF(ISERROR(VLOOKUP(B88,'Race 5'!$G$3:$I$62,3,FALSE)),0,VLOOKUP(B88,'Race 5'!$G$3:$I$62,3,FALSE))</f>
        <v>57</v>
      </c>
      <c r="J88" s="8">
        <f>IF(ISERROR(VLOOKUP(B88,'Race 6'!$G$3:$I$66,3,FALSE)),0,VLOOKUP(B88,'Race 6'!$G$3:$I$66,3,FALSE))</f>
        <v>60</v>
      </c>
      <c r="K88" s="8">
        <f>IF(ISERROR(VLOOKUP($B88,'Race 7'!$G$3:$I$63,3,FALSE)),0,VLOOKUP($B88,'Race 7'!$G$3:$I$63,3,FALSE))</f>
        <v>0</v>
      </c>
      <c r="L88" s="8">
        <f>IF(ISERROR(VLOOKUP($B88,'Race 8'!$G$3:$I$56,3,FALSE)),0,VLOOKUP($B88,'Race 8'!$G$3:$I$56,3,FALSE))</f>
        <v>69</v>
      </c>
      <c r="M88" s="8">
        <f>IF(ISERROR(VLOOKUP($B88,'Race 9'!$G$3:$I$66,3,FALSE)),0,VLOOKUP($B88,'Race 9'!$G$3:$I$66,3,FALSE))</f>
        <v>66</v>
      </c>
      <c r="N88" s="8">
        <f>IF(ISERROR(VLOOKUP($B88,'Race 10'!$G$3:$I$65,3,FALSE)),0,VLOOKUP($B88,'Race 10'!$G$3:$I$65,3,FALSE))</f>
        <v>64</v>
      </c>
      <c r="O88" s="200"/>
      <c r="P88" s="115">
        <v>7</v>
      </c>
      <c r="R88" s="5"/>
      <c r="S88" s="54"/>
      <c r="T88" s="5"/>
    </row>
    <row r="89" spans="1:20" ht="12.75" customHeight="1">
      <c r="A89" s="114">
        <v>11</v>
      </c>
      <c r="B89" s="70" t="s">
        <v>87</v>
      </c>
      <c r="C89" s="8">
        <f t="shared" si="2"/>
        <v>3</v>
      </c>
      <c r="D89" s="8">
        <f>SUM(LARGE(E89:N89,{1,2,3,4,5,6,7}))</f>
        <v>163</v>
      </c>
      <c r="E89" s="9">
        <f>IF(ISERROR(VLOOKUP(B89,'Race 1'!$I$3:$K$61,3,FALSE)),0,VLOOKUP(B89,'Race 1'!$I$3:$K$61,3,FALSE))</f>
        <v>55</v>
      </c>
      <c r="F89" s="9">
        <f>IF(ISERROR(VLOOKUP(B89,'Race 2'!$I$3:$K$64,3,FALSE)),0,VLOOKUP(B89,'Race 2'!$I$3:$K$64,3,FALSE))</f>
        <v>0</v>
      </c>
      <c r="G89" s="9">
        <f>IF(ISERROR(VLOOKUP(B89,'Race 3'!$G$3:$I$62,3,FALSE)),0,VLOOKUP(B89,'Race 3'!$G$3:$I$62,3,FALSE))</f>
        <v>0</v>
      </c>
      <c r="H89" s="9">
        <f>IF(ISERROR(VLOOKUP(B89,'Race 4'!$G$3:$I$52,3,FALSE)),0,VLOOKUP(B89,'Race 4'!$G$3:$I$52,3,FALSE))</f>
        <v>56</v>
      </c>
      <c r="I89" s="8">
        <f>IF(ISERROR(VLOOKUP(B89,'Race 5'!$G$3:$I$62,3,FALSE)),0,VLOOKUP(B89,'Race 5'!$G$3:$I$62,3,FALSE))</f>
        <v>0</v>
      </c>
      <c r="J89" s="8">
        <f>IF(ISERROR(VLOOKUP(B89,'Race 6'!$G$3:$I$66,3,FALSE)),0,VLOOKUP(B89,'Race 6'!$G$3:$I$66,3,FALSE))</f>
        <v>0</v>
      </c>
      <c r="K89" s="8">
        <f>IF(ISERROR(VLOOKUP($B89,'Race 7'!$G$3:$I$63,3,FALSE)),0,VLOOKUP($B89,'Race 7'!$G$3:$I$63,3,FALSE))</f>
        <v>0</v>
      </c>
      <c r="L89" s="8">
        <f>IF(ISERROR(VLOOKUP($B89,'Race 8'!$G$3:$I$56,3,FALSE)),0,VLOOKUP($B89,'Race 8'!$G$3:$I$56,3,FALSE))</f>
        <v>0</v>
      </c>
      <c r="M89" s="8">
        <f>IF(ISERROR(VLOOKUP($B89,'Race 9'!$G$3:$I$66,3,FALSE)),0,VLOOKUP($B89,'Race 9'!$G$3:$I$66,3,FALSE))</f>
        <v>0</v>
      </c>
      <c r="N89" s="8">
        <f>IF(ISERROR(VLOOKUP($B89,'Race 10'!$G$3:$I$65,3,FALSE)),0,VLOOKUP($B89,'Race 10'!$G$3:$I$65,3,FALSE))</f>
        <v>52</v>
      </c>
      <c r="O89" s="200"/>
      <c r="P89" s="115">
        <v>7</v>
      </c>
      <c r="R89" s="5"/>
      <c r="S89" s="54"/>
      <c r="T89" s="5"/>
    </row>
    <row r="90" spans="1:20" ht="12.75" customHeight="1" thickBot="1">
      <c r="A90" s="120">
        <v>12</v>
      </c>
      <c r="B90" s="121" t="s">
        <v>163</v>
      </c>
      <c r="C90" s="122">
        <f t="shared" si="2"/>
        <v>2</v>
      </c>
      <c r="D90" s="122">
        <f>SUM(LARGE(E90:N90,{1,2,3,4,5,6,7}))</f>
        <v>121</v>
      </c>
      <c r="E90" s="123">
        <f>IF(ISERROR(VLOOKUP(B90,'Race 1'!$I$3:$K$61,3,FALSE)),0,VLOOKUP(B90,'Race 1'!$I$3:$K$61,3,FALSE))</f>
        <v>0</v>
      </c>
      <c r="F90" s="123">
        <f>IF(ISERROR(VLOOKUP(B90,'Race 2'!$I$3:$K$64,3,FALSE)),0,VLOOKUP(B90,'Race 2'!$I$3:$K$64,3,FALSE))</f>
        <v>0</v>
      </c>
      <c r="G90" s="123">
        <f>IF(ISERROR(VLOOKUP(B90,'Race 3'!$G$3:$I$62,3,FALSE)),0,VLOOKUP(B90,'Race 3'!$G$3:$I$62,3,FALSE))</f>
        <v>0</v>
      </c>
      <c r="H90" s="123">
        <f>IF(ISERROR(VLOOKUP(B90,'Race 4'!$G$3:$I$52,3,FALSE)),0,VLOOKUP(B90,'Race 4'!$G$3:$I$52,3,FALSE))</f>
        <v>0</v>
      </c>
      <c r="I90" s="122">
        <f>IF(ISERROR(VLOOKUP(B90,'Race 5'!$G$3:$I$62,3,FALSE)),0,VLOOKUP(B90,'Race 5'!$G$3:$I$62,3,FALSE))</f>
        <v>0</v>
      </c>
      <c r="J90" s="122">
        <f>IF(ISERROR(VLOOKUP(B90,'Race 6'!$G$3:$I$66,3,FALSE)),0,VLOOKUP(B90,'Race 6'!$G$3:$I$66,3,FALSE))</f>
        <v>0</v>
      </c>
      <c r="K90" s="122">
        <f>IF(ISERROR(VLOOKUP($B90,'Race 7'!$G$3:$I$63,3,FALSE)),0,VLOOKUP($B90,'Race 7'!$G$3:$I$63,3,FALSE))</f>
        <v>0</v>
      </c>
      <c r="L90" s="122">
        <f>IF(ISERROR(VLOOKUP($B90,'Race 8'!$G$3:$I$56,3,FALSE)),0,VLOOKUP($B90,'Race 8'!$G$3:$I$56,3,FALSE))</f>
        <v>68</v>
      </c>
      <c r="M90" s="122">
        <f>IF(ISERROR(VLOOKUP($B90,'Race 9'!$G$3:$I$66,3,FALSE)),0,VLOOKUP($B90,'Race 9'!$G$3:$I$66,3,FALSE))</f>
        <v>53</v>
      </c>
      <c r="N90" s="122">
        <f>IF(ISERROR(VLOOKUP($B90,'Race 10'!$G$3:$I$65,3,FALSE)),0,VLOOKUP($B90,'Race 10'!$G$3:$I$65,3,FALSE))</f>
        <v>0</v>
      </c>
      <c r="O90" s="201"/>
      <c r="P90" s="117">
        <v>7</v>
      </c>
      <c r="R90" s="5"/>
      <c r="S90" s="54"/>
      <c r="T90" s="5"/>
    </row>
    <row r="91" spans="1:20" ht="12.75" customHeight="1">
      <c r="A91" s="118">
        <v>1</v>
      </c>
      <c r="B91" s="119" t="s">
        <v>168</v>
      </c>
      <c r="C91" s="111">
        <f aca="true" t="shared" si="3" ref="C91:C101">COUNTIF(E91:N91,"&gt;0")</f>
        <v>7</v>
      </c>
      <c r="D91" s="111">
        <f>SUM(LARGE(E91:N91,{1,2,3,4,5,6,7}))</f>
        <v>420</v>
      </c>
      <c r="E91" s="112">
        <f>IF(ISERROR(VLOOKUP(B91,'Race 1'!$I$3:$K$61,3,FALSE)),0,VLOOKUP(B91,'Race 1'!$I$3:$K$61,3,FALSE))</f>
        <v>0</v>
      </c>
      <c r="F91" s="112">
        <f>IF(ISERROR(VLOOKUP(B91,'Race 2'!$I$3:$K$64,3,FALSE)),0,VLOOKUP(B91,'Race 2'!$I$3:$K$64,3,FALSE))</f>
        <v>56</v>
      </c>
      <c r="G91" s="112">
        <f>IF(ISERROR(VLOOKUP(B91,'Race 3'!$G$3:$I$62,3,FALSE)),0,VLOOKUP(B91,'Race 3'!$G$3:$I$62,3,FALSE))</f>
        <v>59</v>
      </c>
      <c r="H91" s="112">
        <f>IF(ISERROR(VLOOKUP(B91,'Race 4'!$G$3:$I$52,3,FALSE)),0,VLOOKUP(B91,'Race 4'!$G$3:$I$52,3,FALSE))</f>
        <v>0</v>
      </c>
      <c r="I91" s="111">
        <f>IF(ISERROR(VLOOKUP(B91,'Race 5'!$G$3:$I$62,3,FALSE)),0,VLOOKUP(B91,'Race 5'!$G$3:$I$62,3,FALSE))</f>
        <v>58</v>
      </c>
      <c r="J91" s="111">
        <f>IF(ISERROR(VLOOKUP(B91,'Race 6'!$G$3:$I$66,3,FALSE)),0,VLOOKUP(B91,'Race 6'!$G$3:$I$66,3,FALSE))</f>
        <v>0</v>
      </c>
      <c r="K91" s="111">
        <f>IF(ISERROR(VLOOKUP($B91,'Race 7'!$G$3:$I$63,3,FALSE)),0,VLOOKUP($B91,'Race 7'!$G$3:$I$63,3,FALSE))</f>
        <v>62</v>
      </c>
      <c r="L91" s="111">
        <f>IF(ISERROR(VLOOKUP($B91,'Race 8'!$G$3:$I$56,3,FALSE)),0,VLOOKUP($B91,'Race 8'!$G$3:$I$56,3,FALSE))</f>
        <v>67</v>
      </c>
      <c r="M91" s="111">
        <f>IF(ISERROR(VLOOKUP($B91,'Race 9'!$G$3:$I$66,3,FALSE)),0,VLOOKUP($B91,'Race 9'!$G$3:$I$66,3,FALSE))</f>
        <v>59</v>
      </c>
      <c r="N91" s="127">
        <f>IF(ISERROR(VLOOKUP($B91,'Race 10'!$G$3:$I$65,3,FALSE)),0,VLOOKUP($B91,'Race 10'!$G$3:$I$65,3,FALSE))</f>
        <v>59</v>
      </c>
      <c r="O91" s="229">
        <v>8</v>
      </c>
      <c r="P91" s="113">
        <v>8</v>
      </c>
      <c r="R91" s="5"/>
      <c r="S91" s="54"/>
      <c r="T91" s="5"/>
    </row>
    <row r="92" spans="1:20" ht="12.75" customHeight="1">
      <c r="A92" s="116">
        <v>2</v>
      </c>
      <c r="B92" s="33" t="s">
        <v>75</v>
      </c>
      <c r="C92" s="17">
        <f t="shared" si="3"/>
        <v>10</v>
      </c>
      <c r="D92" s="17">
        <f>SUM(LARGE(E92:N92,{1,2,3,4,5,6,7}))</f>
        <v>387</v>
      </c>
      <c r="E92" s="17">
        <f>IF(ISERROR(VLOOKUP(B92,'Race 1'!$I$3:$K$61,3,FALSE)),0,VLOOKUP(B92,'Race 1'!$I$3:$K$61,3,FALSE))</f>
        <v>47</v>
      </c>
      <c r="F92" s="17">
        <f>IF(ISERROR(VLOOKUP(B92,'Race 2'!$I$3:$K$64,3,FALSE)),0,VLOOKUP(B92,'Race 2'!$I$3:$K$64,3,FALSE))</f>
        <v>53</v>
      </c>
      <c r="G92" s="17">
        <f>IF(ISERROR(VLOOKUP(B92,'Race 3'!$G$3:$I$62,3,FALSE)),0,VLOOKUP(B92,'Race 3'!$G$3:$I$62,3,FALSE))</f>
        <v>54</v>
      </c>
      <c r="H92" s="17">
        <f>IF(ISERROR(VLOOKUP(B92,'Race 4'!$G$3:$I$52,3,FALSE)),0,VLOOKUP(B92,'Race 4'!$G$3:$I$52,3,FALSE))</f>
        <v>55</v>
      </c>
      <c r="I92" s="17">
        <f>IF(ISERROR(VLOOKUP(B92,'Race 5'!$G$3:$I$62,3,FALSE)),0,VLOOKUP(B92,'Race 5'!$G$3:$I$62,3,FALSE))</f>
        <v>50</v>
      </c>
      <c r="J92" s="17">
        <f>IF(ISERROR(VLOOKUP(B92,'Race 6'!$G$3:$I$66,3,FALSE)),0,VLOOKUP(B92,'Race 6'!$G$3:$I$66,3,FALSE))</f>
        <v>56</v>
      </c>
      <c r="K92" s="17">
        <f>IF(ISERROR(VLOOKUP($B92,'Race 7'!$G$3:$I$63,3,FALSE)),0,VLOOKUP($B92,'Race 7'!$G$3:$I$63,3,FALSE))</f>
        <v>53</v>
      </c>
      <c r="L92" s="17">
        <f>IF(ISERROR(VLOOKUP($B92,'Race 8'!$G$3:$I$56,3,FALSE)),0,VLOOKUP($B92,'Race 8'!$G$3:$I$56,3,FALSE))</f>
        <v>59</v>
      </c>
      <c r="M92" s="17">
        <f>IF(ISERROR(VLOOKUP($B92,'Race 9'!$G$3:$I$66,3,FALSE)),0,VLOOKUP($B92,'Race 9'!$G$3:$I$66,3,FALSE))</f>
        <v>51</v>
      </c>
      <c r="N92" s="17">
        <f>IF(ISERROR(VLOOKUP($B92,'Race 10'!$G$3:$I$65,3,FALSE)),0,VLOOKUP($B92,'Race 10'!$G$3:$I$65,3,FALSE))</f>
        <v>57</v>
      </c>
      <c r="O92" s="230"/>
      <c r="P92" s="115">
        <v>8</v>
      </c>
      <c r="R92" s="5"/>
      <c r="S92" s="54"/>
      <c r="T92" s="5"/>
    </row>
    <row r="93" spans="1:20" ht="12.75" customHeight="1">
      <c r="A93" s="193">
        <v>3</v>
      </c>
      <c r="B93" s="198" t="s">
        <v>57</v>
      </c>
      <c r="C93" s="199">
        <f t="shared" si="3"/>
        <v>8</v>
      </c>
      <c r="D93" s="199">
        <f>SUM(LARGE(E93:N93,{1,2,3,4,5,6,7}))</f>
        <v>372</v>
      </c>
      <c r="E93" s="199">
        <f>IF(ISERROR(VLOOKUP(B93,'Race 1'!$I$3:$K$61,3,FALSE)),0,VLOOKUP(B93,'Race 1'!$I$3:$K$61,3,FALSE))</f>
        <v>48</v>
      </c>
      <c r="F93" s="199">
        <f>IF(ISERROR(VLOOKUP(B93,'Race 2'!$I$3:$K$64,3,FALSE)),0,VLOOKUP(B93,'Race 2'!$I$3:$K$64,3,FALSE))</f>
        <v>57</v>
      </c>
      <c r="G93" s="199">
        <f>IF(ISERROR(VLOOKUP(B93,'Race 3'!$G$3:$I$62,3,FALSE)),0,VLOOKUP(B93,'Race 3'!$G$3:$I$62,3,FALSE))</f>
        <v>0</v>
      </c>
      <c r="H93" s="199">
        <f>IF(ISERROR(VLOOKUP(B93,'Race 4'!$G$3:$I$52,3,FALSE)),0,VLOOKUP(B93,'Race 4'!$G$3:$I$52,3,FALSE))</f>
        <v>57</v>
      </c>
      <c r="I93" s="199">
        <f>IF(ISERROR(VLOOKUP(B93,'Race 5'!$G$3:$I$62,3,FALSE)),0,VLOOKUP(B93,'Race 5'!$G$3:$I$62,3,FALSE))</f>
        <v>53</v>
      </c>
      <c r="J93" s="199">
        <f>IF(ISERROR(VLOOKUP(B93,'Race 6'!$G$3:$I$66,3,FALSE)),0,VLOOKUP(B93,'Race 6'!$G$3:$I$66,3,FALSE))</f>
        <v>55</v>
      </c>
      <c r="K93" s="199">
        <f>IF(ISERROR(VLOOKUP($B93,'Race 7'!$G$3:$I$63,3,FALSE)),0,VLOOKUP($B93,'Race 7'!$G$3:$I$63,3,FALSE))</f>
        <v>52</v>
      </c>
      <c r="L93" s="199">
        <f>IF(ISERROR(VLOOKUP($B93,'Race 8'!$G$3:$I$56,3,FALSE)),0,VLOOKUP($B93,'Race 8'!$G$3:$I$56,3,FALSE))</f>
        <v>0</v>
      </c>
      <c r="M93" s="199">
        <f>IF(ISERROR(VLOOKUP($B93,'Race 9'!$G$3:$I$66,3,FALSE)),0,VLOOKUP($B93,'Race 9'!$G$3:$I$66,3,FALSE))</f>
        <v>50</v>
      </c>
      <c r="N93" s="195">
        <f>IF(ISERROR(VLOOKUP($B93,'Race 10'!$G$3:$I$65,3,FALSE)),0,VLOOKUP($B93,'Race 10'!$G$3:$I$65,3,FALSE))</f>
        <v>45</v>
      </c>
      <c r="O93" s="230"/>
      <c r="P93" s="115">
        <v>8</v>
      </c>
      <c r="R93" s="5"/>
      <c r="S93" s="54"/>
      <c r="T93" s="5"/>
    </row>
    <row r="94" spans="1:20" ht="12.75" customHeight="1">
      <c r="A94" s="114">
        <v>4</v>
      </c>
      <c r="B94" s="70" t="s">
        <v>38</v>
      </c>
      <c r="C94" s="8">
        <f t="shared" si="3"/>
        <v>10</v>
      </c>
      <c r="D94" s="8">
        <f>SUM(LARGE(E94:N94,{1,2,3,4,5,6,7}))</f>
        <v>356</v>
      </c>
      <c r="E94" s="9">
        <f>IF(ISERROR(VLOOKUP(B94,'Race 1'!$I$3:$K$61,3,FALSE)),0,VLOOKUP(B94,'Race 1'!$I$3:$K$61,3,FALSE))</f>
        <v>45</v>
      </c>
      <c r="F94" s="9">
        <f>IF(ISERROR(VLOOKUP(B94,'Race 2'!$I$3:$K$64,3,FALSE)),0,VLOOKUP(B94,'Race 2'!$I$3:$K$64,3,FALSE))</f>
        <v>52</v>
      </c>
      <c r="G94" s="9">
        <f>IF(ISERROR(VLOOKUP(B94,'Race 3'!$G$3:$I$62,3,FALSE)),0,VLOOKUP(B94,'Race 3'!$G$3:$I$62,3,FALSE))</f>
        <v>51</v>
      </c>
      <c r="H94" s="9">
        <f>IF(ISERROR(VLOOKUP(B94,'Race 4'!$G$3:$I$52,3,FALSE)),0,VLOOKUP(B94,'Race 4'!$G$3:$I$52,3,FALSE))</f>
        <v>53</v>
      </c>
      <c r="I94" s="8">
        <f>IF(ISERROR(VLOOKUP(B94,'Race 5'!$G$3:$I$62,3,FALSE)),0,VLOOKUP(B94,'Race 5'!$G$3:$I$62,3,FALSE))</f>
        <v>46</v>
      </c>
      <c r="J94" s="8">
        <f>IF(ISERROR(VLOOKUP(B94,'Race 6'!$G$3:$I$66,3,FALSE)),0,VLOOKUP(B94,'Race 6'!$G$3:$I$66,3,FALSE))</f>
        <v>51</v>
      </c>
      <c r="K94" s="8">
        <f>IF(ISERROR(VLOOKUP($B94,'Race 7'!$G$3:$I$63,3,FALSE)),0,VLOOKUP($B94,'Race 7'!$G$3:$I$63,3,FALSE))</f>
        <v>48</v>
      </c>
      <c r="L94" s="8">
        <f>IF(ISERROR(VLOOKUP($B94,'Race 8'!$G$3:$I$56,3,FALSE)),0,VLOOKUP($B94,'Race 8'!$G$3:$I$56,3,FALSE))</f>
        <v>55</v>
      </c>
      <c r="M94" s="8">
        <f>IF(ISERROR(VLOOKUP($B94,'Race 9'!$G$3:$I$66,3,FALSE)),0,VLOOKUP($B94,'Race 9'!$G$3:$I$66,3,FALSE))</f>
        <v>46</v>
      </c>
      <c r="N94" s="8">
        <f>IF(ISERROR(VLOOKUP($B94,'Race 10'!$G$3:$I$65,3,FALSE)),0,VLOOKUP($B94,'Race 10'!$G$3:$I$65,3,FALSE))</f>
        <v>43</v>
      </c>
      <c r="O94" s="230"/>
      <c r="P94" s="115">
        <v>8</v>
      </c>
      <c r="R94" s="5"/>
      <c r="S94" s="54"/>
      <c r="T94" s="5"/>
    </row>
    <row r="95" spans="1:16" ht="12.75" customHeight="1">
      <c r="A95" s="116">
        <v>5</v>
      </c>
      <c r="B95" s="70" t="s">
        <v>177</v>
      </c>
      <c r="C95" s="8">
        <f t="shared" si="3"/>
        <v>6</v>
      </c>
      <c r="D95" s="8">
        <f>SUM(LARGE(E95:N95,{1,2,3,4,5,6,7}))</f>
        <v>295</v>
      </c>
      <c r="E95" s="9">
        <f>IF(ISERROR(VLOOKUP(B95,'Race 1'!$I$3:$K$61,3,FALSE)),0,VLOOKUP(B95,'Race 1'!$I$3:$K$61,3,FALSE))</f>
        <v>0</v>
      </c>
      <c r="F95" s="9">
        <f>IF(ISERROR(VLOOKUP(B95,'Race 2'!$I$3:$K$64,3,FALSE)),0,VLOOKUP(B95,'Race 2'!$I$3:$K$64,3,FALSE))</f>
        <v>0</v>
      </c>
      <c r="G95" s="9">
        <f>IF(ISERROR(VLOOKUP(B95,'Race 3'!$G$3:$I$62,3,FALSE)),0,VLOOKUP(B95,'Race 3'!$G$3:$I$62,3,FALSE))</f>
        <v>52</v>
      </c>
      <c r="H95" s="9">
        <f>IF(ISERROR(VLOOKUP(B95,'Race 4'!$G$3:$I$52,3,FALSE)),0,VLOOKUP(B95,'Race 4'!$G$3:$I$52,3,FALSE))</f>
        <v>0</v>
      </c>
      <c r="I95" s="8">
        <f>IF(ISERROR(VLOOKUP(B95,'Race 5'!$G$3:$I$62,3,FALSE)),0,VLOOKUP(B95,'Race 5'!$G$3:$I$62,3,FALSE))</f>
        <v>47</v>
      </c>
      <c r="J95" s="8">
        <f>IF(ISERROR(VLOOKUP(B95,'Race 6'!$G$3:$I$66,3,FALSE)),0,VLOOKUP(B95,'Race 6'!$G$3:$I$66,3,FALSE))</f>
        <v>0</v>
      </c>
      <c r="K95" s="8">
        <f>IF(ISERROR(VLOOKUP($B95,'Race 7'!$G$3:$I$63,3,FALSE)),0,VLOOKUP($B95,'Race 7'!$G$3:$I$63,3,FALSE))</f>
        <v>49</v>
      </c>
      <c r="L95" s="8">
        <f>IF(ISERROR(VLOOKUP($B95,'Race 8'!$G$3:$I$56,3,FALSE)),0,VLOOKUP($B95,'Race 8'!$G$3:$I$56,3,FALSE))</f>
        <v>56</v>
      </c>
      <c r="M95" s="8">
        <f>IF(ISERROR(VLOOKUP($B95,'Race 9'!$G$3:$I$66,3,FALSE)),0,VLOOKUP($B95,'Race 9'!$G$3:$I$66,3,FALSE))</f>
        <v>47</v>
      </c>
      <c r="N95" s="8">
        <f>IF(ISERROR(VLOOKUP($B95,'Race 10'!$G$3:$I$65,3,FALSE)),0,VLOOKUP($B95,'Race 10'!$G$3:$I$65,3,FALSE))</f>
        <v>44</v>
      </c>
      <c r="O95" s="230"/>
      <c r="P95" s="115">
        <v>8</v>
      </c>
    </row>
    <row r="96" spans="1:16" ht="12.75" customHeight="1">
      <c r="A96" s="116">
        <v>6</v>
      </c>
      <c r="B96" s="70" t="s">
        <v>188</v>
      </c>
      <c r="C96" s="8">
        <f t="shared" si="3"/>
        <v>3</v>
      </c>
      <c r="D96" s="8">
        <f>SUM(LARGE(E96:N96,{1,2,3,4,5,6,7}))</f>
        <v>148</v>
      </c>
      <c r="E96" s="9">
        <f>IF(ISERROR(VLOOKUP(B96,'Race 1'!$I$3:$K$61,3,FALSE)),0,VLOOKUP(B96,'Race 1'!$I$3:$K$61,3,FALSE))</f>
        <v>0</v>
      </c>
      <c r="F96" s="9">
        <f>IF(ISERROR(VLOOKUP(B96,'Race 2'!$I$3:$K$64,3,FALSE)),0,VLOOKUP(B96,'Race 2'!$I$3:$K$64,3,FALSE))</f>
        <v>0</v>
      </c>
      <c r="G96" s="9">
        <f>IF(ISERROR(VLOOKUP(B96,'Race 3'!$G$3:$I$62,3,FALSE)),0,VLOOKUP(B96,'Race 3'!$G$3:$I$62,3,FALSE))</f>
        <v>0</v>
      </c>
      <c r="H96" s="9">
        <f>IF(ISERROR(VLOOKUP(B96,'Race 4'!$G$3:$I$52,3,FALSE)),0,VLOOKUP(B96,'Race 4'!$G$3:$I$52,3,FALSE))</f>
        <v>0</v>
      </c>
      <c r="I96" s="8">
        <f>IF(ISERROR(VLOOKUP(B96,'Race 5'!$G$3:$I$62,3,FALSE)),0,VLOOKUP(B96,'Race 5'!$G$3:$I$62,3,FALSE))</f>
        <v>48</v>
      </c>
      <c r="J96" s="8">
        <f>IF(ISERROR(VLOOKUP(B96,'Race 6'!$G$3:$I$66,3,FALSE)),0,VLOOKUP(B96,'Race 6'!$G$3:$I$66,3,FALSE))</f>
        <v>53</v>
      </c>
      <c r="K96" s="8">
        <f>IF(ISERROR(VLOOKUP($B96,'Race 7'!$G$3:$I$63,3,FALSE)),0,VLOOKUP($B96,'Race 7'!$G$3:$I$63,3,FALSE))</f>
        <v>0</v>
      </c>
      <c r="L96" s="8">
        <f>IF(ISERROR(VLOOKUP($B96,'Race 8'!$G$3:$I$56,3,FALSE)),0,VLOOKUP($B96,'Race 8'!$G$3:$I$56,3,FALSE))</f>
        <v>0</v>
      </c>
      <c r="M96" s="8">
        <f>IF(ISERROR(VLOOKUP($B96,'Race 9'!$G$3:$I$66,3,FALSE)),0,VLOOKUP($B96,'Race 9'!$G$3:$I$66,3,FALSE))</f>
        <v>0</v>
      </c>
      <c r="N96" s="8">
        <f>IF(ISERROR(VLOOKUP($B96,'Race 10'!$G$3:$I$65,3,FALSE)),0,VLOOKUP($B96,'Race 10'!$G$3:$I$65,3,FALSE))</f>
        <v>47</v>
      </c>
      <c r="O96" s="230"/>
      <c r="P96" s="115">
        <v>8</v>
      </c>
    </row>
    <row r="97" spans="1:16" ht="12.75" customHeight="1">
      <c r="A97" s="116">
        <v>7</v>
      </c>
      <c r="B97" s="70" t="s">
        <v>63</v>
      </c>
      <c r="C97" s="8">
        <f t="shared" si="3"/>
        <v>1</v>
      </c>
      <c r="D97" s="8">
        <f>SUM(LARGE(E97:N97,{1,2,3,4,5,6,7}))</f>
        <v>44</v>
      </c>
      <c r="E97" s="9">
        <f>IF(ISERROR(VLOOKUP(B97,'Race 1'!$I$3:$K$61,3,FALSE)),0,VLOOKUP(B97,'Race 1'!$I$3:$K$61,3,FALSE))</f>
        <v>44</v>
      </c>
      <c r="F97" s="9">
        <f>IF(ISERROR(VLOOKUP(B97,'Race 2'!$I$3:$K$64,3,FALSE)),0,VLOOKUP(B97,'Race 2'!$I$3:$K$64,3,FALSE))</f>
        <v>0</v>
      </c>
      <c r="G97" s="9">
        <f>IF(ISERROR(VLOOKUP(B97,'Race 3'!$G$3:$I$62,3,FALSE)),0,VLOOKUP(B97,'Race 3'!$G$3:$I$62,3,FALSE))</f>
        <v>0</v>
      </c>
      <c r="H97" s="9">
        <f>IF(ISERROR(VLOOKUP(B97,'Race 4'!$G$3:$I$52,3,FALSE)),0,VLOOKUP(B97,'Race 4'!$G$3:$I$52,3,FALSE))</f>
        <v>0</v>
      </c>
      <c r="I97" s="8">
        <f>IF(ISERROR(VLOOKUP(B97,'Race 5'!$G$3:$I$62,3,FALSE)),0,VLOOKUP(B97,'Race 5'!$G$3:$I$62,3,FALSE))</f>
        <v>0</v>
      </c>
      <c r="J97" s="8">
        <f>IF(ISERROR(VLOOKUP(B97,'Race 6'!$G$3:$I$66,3,FALSE)),0,VLOOKUP(B97,'Race 6'!$G$3:$I$66,3,FALSE))</f>
        <v>0</v>
      </c>
      <c r="K97" s="8">
        <f>IF(ISERROR(VLOOKUP($B97,'Race 7'!$G$3:$I$63,3,FALSE)),0,VLOOKUP($B97,'Race 7'!$G$3:$I$63,3,FALSE))</f>
        <v>0</v>
      </c>
      <c r="L97" s="8">
        <f>IF(ISERROR(VLOOKUP($B97,'Race 8'!$G$3:$I$56,3,FALSE)),0,VLOOKUP($B97,'Race 8'!$G$3:$I$56,3,FALSE))</f>
        <v>0</v>
      </c>
      <c r="M97" s="8">
        <f>IF(ISERROR(VLOOKUP($B97,'Race 9'!$G$3:$I$66,3,FALSE)),0,VLOOKUP($B97,'Race 9'!$G$3:$I$66,3,FALSE))</f>
        <v>0</v>
      </c>
      <c r="N97" s="8">
        <f>IF(ISERROR(VLOOKUP($B97,'Race 10'!$G$3:$I$65,3,FALSE)),0,VLOOKUP($B97,'Race 10'!$G$3:$I$65,3,FALSE))</f>
        <v>0</v>
      </c>
      <c r="O97" s="230"/>
      <c r="P97" s="115">
        <v>8</v>
      </c>
    </row>
    <row r="98" spans="1:16" ht="12.75" customHeight="1">
      <c r="A98" s="116">
        <v>8</v>
      </c>
      <c r="B98" s="64" t="s">
        <v>74</v>
      </c>
      <c r="C98" s="8">
        <f t="shared" si="3"/>
        <v>1</v>
      </c>
      <c r="D98" s="8">
        <f>SUM(LARGE(E98:N98,{1,2,3,4,5,6,7}))</f>
        <v>42</v>
      </c>
      <c r="E98" s="9">
        <f>IF(ISERROR(VLOOKUP(B98,'Race 1'!$I$3:$K$61,3,FALSE)),0,VLOOKUP(B98,'Race 1'!$I$3:$K$61,3,FALSE))</f>
        <v>0</v>
      </c>
      <c r="F98" s="9">
        <f>IF(ISERROR(VLOOKUP(B98,'Race 2'!$I$3:$K$64,3,FALSE)),0,VLOOKUP(B98,'Race 2'!$I$3:$K$64,3,FALSE))</f>
        <v>0</v>
      </c>
      <c r="G98" s="9">
        <f>IF(ISERROR(VLOOKUP(B98,'Race 3'!$G$3:$I$62,3,FALSE)),0,VLOOKUP(B98,'Race 3'!$G$3:$I$62,3,FALSE))</f>
        <v>0</v>
      </c>
      <c r="H98" s="9">
        <f>IF(ISERROR(VLOOKUP(B98,'Race 4'!$G$3:$I$52,3,FALSE)),0,VLOOKUP(B98,'Race 4'!$G$3:$I$52,3,FALSE))</f>
        <v>0</v>
      </c>
      <c r="I98" s="8">
        <f>IF(ISERROR(VLOOKUP(B98,'Race 5'!$G$3:$I$62,3,FALSE)),0,VLOOKUP(B98,'Race 5'!$G$3:$I$62,3,FALSE))</f>
        <v>0</v>
      </c>
      <c r="J98" s="8">
        <f>IF(ISERROR(VLOOKUP(B98,'Race 6'!$G$3:$I$66,3,FALSE)),0,VLOOKUP(B98,'Race 6'!$G$3:$I$66,3,FALSE))</f>
        <v>0</v>
      </c>
      <c r="K98" s="8">
        <f>IF(ISERROR(VLOOKUP($B98,'Race 7'!$G$3:$I$63,3,FALSE)),0,VLOOKUP($B98,'Race 7'!$G$3:$I$63,3,FALSE))</f>
        <v>0</v>
      </c>
      <c r="L98" s="8">
        <f>IF(ISERROR(VLOOKUP($B98,'Race 8'!$G$3:$I$56,3,FALSE)),0,VLOOKUP($B98,'Race 8'!$G$3:$I$56,3,FALSE))</f>
        <v>0</v>
      </c>
      <c r="M98" s="8">
        <f>IF(ISERROR(VLOOKUP($B98,'Race 9'!$G$3:$I$66,3,FALSE)),0,VLOOKUP($B98,'Race 9'!$G$3:$I$66,3,FALSE))</f>
        <v>0</v>
      </c>
      <c r="N98" s="8">
        <f>IF(ISERROR(VLOOKUP($B98,'Race 10'!$G$3:$I$65,3,FALSE)),0,VLOOKUP($B98,'Race 10'!$G$3:$I$65,3,FALSE))</f>
        <v>42</v>
      </c>
      <c r="O98" s="230"/>
      <c r="P98" s="115">
        <v>8</v>
      </c>
    </row>
    <row r="99" spans="1:16" ht="12.75" customHeight="1">
      <c r="A99" s="116">
        <v>9</v>
      </c>
      <c r="B99" s="70" t="s">
        <v>250</v>
      </c>
      <c r="C99" s="8">
        <f t="shared" si="3"/>
        <v>1</v>
      </c>
      <c r="D99" s="8">
        <f>SUM(LARGE(E99:N99,{1,2,3,4,5,6,7}))</f>
        <v>41</v>
      </c>
      <c r="E99" s="9">
        <f>IF(ISERROR(VLOOKUP(B99,'Race 1'!$I$3:$K$61,3,FALSE)),0,VLOOKUP(B99,'Race 1'!$I$3:$K$61,3,FALSE))</f>
        <v>0</v>
      </c>
      <c r="F99" s="9">
        <f>IF(ISERROR(VLOOKUP(B99,'Race 2'!$I$3:$K$64,3,FALSE)),0,VLOOKUP(B99,'Race 2'!$I$3:$K$64,3,FALSE))</f>
        <v>0</v>
      </c>
      <c r="G99" s="9">
        <f>IF(ISERROR(VLOOKUP(B99,'Race 3'!$G$3:$I$62,3,FALSE)),0,VLOOKUP(B99,'Race 3'!$G$3:$I$62,3,FALSE))</f>
        <v>0</v>
      </c>
      <c r="H99" s="9">
        <f>IF(ISERROR(VLOOKUP(B99,'Race 4'!$G$3:$I$52,3,FALSE)),0,VLOOKUP(B99,'Race 4'!$G$3:$I$52,3,FALSE))</f>
        <v>0</v>
      </c>
      <c r="I99" s="8">
        <f>IF(ISERROR(VLOOKUP(B99,'Race 5'!$G$3:$I$62,3,FALSE)),0,VLOOKUP(B99,'Race 5'!$G$3:$I$62,3,FALSE))</f>
        <v>0</v>
      </c>
      <c r="J99" s="8">
        <f>IF(ISERROR(VLOOKUP(B99,'Race 6'!$G$3:$I$66,3,FALSE)),0,VLOOKUP(B99,'Race 6'!$G$3:$I$66,3,FALSE))</f>
        <v>0</v>
      </c>
      <c r="K99" s="8">
        <f>IF(ISERROR(VLOOKUP($B99,'Race 7'!$G$3:$I$63,3,FALSE)),0,VLOOKUP($B99,'Race 7'!$G$3:$I$63,3,FALSE))</f>
        <v>0</v>
      </c>
      <c r="L99" s="8">
        <f>IF(ISERROR(VLOOKUP($B99,'Race 8'!$G$3:$I$56,3,FALSE)),0,VLOOKUP($B99,'Race 8'!$G$3:$I$56,3,FALSE))</f>
        <v>0</v>
      </c>
      <c r="M99" s="8">
        <f>IF(ISERROR(VLOOKUP($B99,'Race 9'!$G$3:$I$66,3,FALSE)),0,VLOOKUP($B99,'Race 9'!$G$3:$I$66,3,FALSE))</f>
        <v>0</v>
      </c>
      <c r="N99" s="8">
        <f>IF(ISERROR(VLOOKUP($B99,'Race 10'!$G$3:$I$65,3,FALSE)),0,VLOOKUP($B99,'Race 10'!$G$3:$I$65,3,FALSE))</f>
        <v>41</v>
      </c>
      <c r="O99" s="230"/>
      <c r="P99" s="115">
        <v>8</v>
      </c>
    </row>
    <row r="100" spans="1:16" ht="12.75" customHeight="1">
      <c r="A100" s="116"/>
      <c r="B100" s="33" t="s">
        <v>86</v>
      </c>
      <c r="C100" s="17">
        <f t="shared" si="3"/>
        <v>0</v>
      </c>
      <c r="D100" s="17">
        <f>SUM(LARGE(E100:N100,{1,2,3,4,5,6,7}))</f>
        <v>0</v>
      </c>
      <c r="E100" s="17">
        <f>IF(ISERROR(VLOOKUP(B100,'Race 1'!$I$3:$K$61,3,FALSE)),0,VLOOKUP(B100,'Race 1'!$I$3:$K$61,3,FALSE))</f>
        <v>0</v>
      </c>
      <c r="F100" s="17">
        <f>IF(ISERROR(VLOOKUP(B100,'Race 2'!$I$3:$K$64,3,FALSE)),0,VLOOKUP(B100,'Race 2'!$I$3:$K$64,3,FALSE))</f>
        <v>0</v>
      </c>
      <c r="G100" s="17">
        <f>IF(ISERROR(VLOOKUP(B100,'Race 3'!$G$3:$I$62,3,FALSE)),0,VLOOKUP(B100,'Race 3'!$G$3:$I$62,3,FALSE))</f>
        <v>0</v>
      </c>
      <c r="H100" s="17">
        <f>IF(ISERROR(VLOOKUP(B100,'Race 4'!$G$3:$I$52,3,FALSE)),0,VLOOKUP(B100,'Race 4'!$G$3:$I$52,3,FALSE))</f>
        <v>0</v>
      </c>
      <c r="I100" s="17">
        <f>IF(ISERROR(VLOOKUP(B100,'Race 5'!$G$3:$I$62,3,FALSE)),0,VLOOKUP(B100,'Race 5'!$G$3:$I$62,3,FALSE))</f>
        <v>0</v>
      </c>
      <c r="J100" s="17">
        <f>IF(ISERROR(VLOOKUP(B100,'Race 6'!$G$3:$I$66,3,FALSE)),0,VLOOKUP(B100,'Race 6'!$G$3:$I$66,3,FALSE))</f>
        <v>0</v>
      </c>
      <c r="K100" s="17">
        <f>IF(ISERROR(VLOOKUP($B100,'Race 7'!$G$3:$I$63,3,FALSE)),0,VLOOKUP($B100,'Race 7'!$G$3:$I$63,3,FALSE))</f>
        <v>0</v>
      </c>
      <c r="L100" s="17">
        <f>IF(ISERROR(VLOOKUP($B100,'Race 8'!$G$3:$I$56,3,FALSE)),0,VLOOKUP($B100,'Race 8'!$G$3:$I$56,3,FALSE))</f>
        <v>0</v>
      </c>
      <c r="M100" s="17">
        <f>IF(ISERROR(VLOOKUP($B100,'Race 9'!$G$3:$I$66,3,FALSE)),0,VLOOKUP($B100,'Race 9'!$G$3:$I$66,3,FALSE))</f>
        <v>0</v>
      </c>
      <c r="N100" s="17">
        <f>IF(ISERROR(VLOOKUP($B100,'Race 10'!$G$3:$I$65,3,FALSE)),0,VLOOKUP($B100,'Race 10'!$G$3:$I$65,3,FALSE))</f>
        <v>0</v>
      </c>
      <c r="O100" s="230"/>
      <c r="P100" s="115">
        <v>8</v>
      </c>
    </row>
    <row r="101" spans="1:16" ht="12.75" customHeight="1">
      <c r="A101" s="116"/>
      <c r="B101" s="33" t="s">
        <v>100</v>
      </c>
      <c r="C101" s="17">
        <f t="shared" si="3"/>
        <v>0</v>
      </c>
      <c r="D101" s="17">
        <f>SUM(LARGE(E101:N101,{1,2,3,4,5,6,7}))</f>
        <v>0</v>
      </c>
      <c r="E101" s="17">
        <f>IF(ISERROR(VLOOKUP(B101,'Race 1'!$I$3:$K$61,3,FALSE)),0,VLOOKUP(B101,'Race 1'!$I$3:$K$61,3,FALSE))</f>
        <v>0</v>
      </c>
      <c r="F101" s="17">
        <f>IF(ISERROR(VLOOKUP(B101,'Race 2'!$I$3:$K$64,3,FALSE)),0,VLOOKUP(B101,'Race 2'!$I$3:$K$64,3,FALSE))</f>
        <v>0</v>
      </c>
      <c r="G101" s="17">
        <f>IF(ISERROR(VLOOKUP(B101,'Race 3'!$G$3:$I$62,3,FALSE)),0,VLOOKUP(B101,'Race 3'!$G$3:$I$62,3,FALSE))</f>
        <v>0</v>
      </c>
      <c r="H101" s="17">
        <f>IF(ISERROR(VLOOKUP(B101,'Race 4'!$G$3:$I$52,3,FALSE)),0,VLOOKUP(B101,'Race 4'!$G$3:$I$52,3,FALSE))</f>
        <v>0</v>
      </c>
      <c r="I101" s="17">
        <f>IF(ISERROR(VLOOKUP(B101,'Race 5'!$G$3:$I$62,3,FALSE)),0,VLOOKUP(B101,'Race 5'!$G$3:$I$62,3,FALSE))</f>
        <v>0</v>
      </c>
      <c r="J101" s="17">
        <f>IF(ISERROR(VLOOKUP(B101,'Race 6'!$G$3:$I$66,3,FALSE)),0,VLOOKUP(B101,'Race 6'!$G$3:$I$66,3,FALSE))</f>
        <v>0</v>
      </c>
      <c r="K101" s="17">
        <f>IF(ISERROR(VLOOKUP($B101,'Race 7'!$G$3:$I$63,3,FALSE)),0,VLOOKUP($B101,'Race 7'!$G$3:$I$63,3,FALSE))</f>
        <v>0</v>
      </c>
      <c r="L101" s="17">
        <f>IF(ISERROR(VLOOKUP($B101,'Race 8'!$G$3:$I$56,3,FALSE)),0,VLOOKUP($B101,'Race 8'!$G$3:$I$56,3,FALSE))</f>
        <v>0</v>
      </c>
      <c r="M101" s="17">
        <f>IF(ISERROR(VLOOKUP($B101,'Race 9'!$G$3:$I$66,3,FALSE)),0,VLOOKUP($B101,'Race 9'!$G$3:$I$66,3,FALSE))</f>
        <v>0</v>
      </c>
      <c r="N101" s="17">
        <f>IF(ISERROR(VLOOKUP($B101,'Race 10'!$G$3:$I$65,3,FALSE)),0,VLOOKUP($B101,'Race 10'!$G$3:$I$65,3,FALSE))</f>
        <v>0</v>
      </c>
      <c r="O101" s="230"/>
      <c r="P101" s="115">
        <v>8</v>
      </c>
    </row>
    <row r="102" spans="1:16" ht="12.75" customHeight="1" thickBot="1">
      <c r="A102" s="120"/>
      <c r="B102" s="121" t="s">
        <v>106</v>
      </c>
      <c r="C102" s="122">
        <f t="shared" si="2"/>
        <v>0</v>
      </c>
      <c r="D102" s="122">
        <f>SUM(LARGE(E102:N102,{1,2,3,4,5,6,7}))</f>
        <v>0</v>
      </c>
      <c r="E102" s="123">
        <f>IF(ISERROR(VLOOKUP(B102,'Race 1'!$I$3:$K$61,3,FALSE)),0,VLOOKUP(B102,'Race 1'!$I$3:$K$61,3,FALSE))</f>
        <v>0</v>
      </c>
      <c r="F102" s="123">
        <f>IF(ISERROR(VLOOKUP(B102,'Race 2'!$I$3:$K$64,3,FALSE)),0,VLOOKUP(B102,'Race 2'!$I$3:$K$64,3,FALSE))</f>
        <v>0</v>
      </c>
      <c r="G102" s="123">
        <f>IF(ISERROR(VLOOKUP(B102,'Race 3'!$G$3:$I$62,3,FALSE)),0,VLOOKUP(B102,'Race 3'!$G$3:$I$62,3,FALSE))</f>
        <v>0</v>
      </c>
      <c r="H102" s="123">
        <f>IF(ISERROR(VLOOKUP(B102,'Race 4'!$G$3:$I$52,3,FALSE)),0,VLOOKUP(B102,'Race 4'!$G$3:$I$52,3,FALSE))</f>
        <v>0</v>
      </c>
      <c r="I102" s="122">
        <f>IF(ISERROR(VLOOKUP(B102,'Race 5'!$G$3:$I$62,3,FALSE)),0,VLOOKUP(B102,'Race 5'!$G$3:$I$62,3,FALSE))</f>
        <v>0</v>
      </c>
      <c r="J102" s="122">
        <f>IF(ISERROR(VLOOKUP(B102,'Race 6'!$G$3:$I$66,3,FALSE)),0,VLOOKUP(B102,'Race 6'!$G$3:$I$66,3,FALSE))</f>
        <v>0</v>
      </c>
      <c r="K102" s="122">
        <f>IF(ISERROR(VLOOKUP($B102,'Race 7'!$G$3:$I$63,3,FALSE)),0,VLOOKUP($B102,'Race 7'!$G$3:$I$63,3,FALSE))</f>
        <v>0</v>
      </c>
      <c r="L102" s="122">
        <f>IF(ISERROR(VLOOKUP($B102,'Race 8'!$G$3:$I$56,3,FALSE)),0,VLOOKUP($B102,'Race 8'!$G$3:$I$56,3,FALSE))</f>
        <v>0</v>
      </c>
      <c r="M102" s="122">
        <f>IF(ISERROR(VLOOKUP($B102,'Race 9'!$G$3:$I$66,3,FALSE)),0,VLOOKUP($B102,'Race 9'!$G$3:$I$66,3,FALSE))</f>
        <v>0</v>
      </c>
      <c r="N102" s="122">
        <f>IF(ISERROR(VLOOKUP($B102,'Race 10'!$G$3:$I$65,3,FALSE)),0,VLOOKUP($B102,'Race 10'!$G$3:$I$65,3,FALSE))</f>
        <v>0</v>
      </c>
      <c r="O102" s="231"/>
      <c r="P102" s="117">
        <v>8</v>
      </c>
    </row>
    <row r="103" spans="1:15" ht="12.75">
      <c r="A103" s="11"/>
      <c r="B103" s="30"/>
      <c r="C103" s="11"/>
      <c r="D103" s="11"/>
      <c r="E103" s="34"/>
      <c r="F103" s="34"/>
      <c r="G103" s="34"/>
      <c r="H103" s="34"/>
      <c r="I103" s="11"/>
      <c r="J103" s="11"/>
      <c r="K103" s="11"/>
      <c r="L103" s="11"/>
      <c r="M103" s="11"/>
      <c r="N103" s="11"/>
      <c r="O103" s="3"/>
    </row>
    <row r="104" spans="1:15" ht="12.75">
      <c r="A104" s="11"/>
      <c r="B104" s="30" t="s">
        <v>14</v>
      </c>
      <c r="C104" s="11"/>
      <c r="D104" s="11"/>
      <c r="E104" s="11">
        <f>COUNTIF(E3:E102,"&gt;0")</f>
        <v>57</v>
      </c>
      <c r="F104" s="11">
        <f>COUNTIF(F3:F102,"&gt;0")</f>
        <v>49</v>
      </c>
      <c r="G104" s="11">
        <f aca="true" t="shared" si="4" ref="G104:L104">COUNTIF(G3:G103,"&gt;0")</f>
        <v>50</v>
      </c>
      <c r="H104" s="11">
        <f t="shared" si="4"/>
        <v>48</v>
      </c>
      <c r="I104" s="11">
        <f t="shared" si="4"/>
        <v>55</v>
      </c>
      <c r="J104" s="11">
        <f t="shared" si="4"/>
        <v>50</v>
      </c>
      <c r="K104" s="11">
        <f t="shared" si="4"/>
        <v>53</v>
      </c>
      <c r="L104" s="11">
        <f t="shared" si="4"/>
        <v>46</v>
      </c>
      <c r="M104" s="11">
        <f>COUNTIF(M3:M102,"&gt;0")</f>
        <v>55</v>
      </c>
      <c r="N104" s="11">
        <f>COUNTIF(N3:N102,"&gt;0")</f>
        <v>60</v>
      </c>
      <c r="O104" s="3">
        <f>SUM(E104:N104)</f>
        <v>523</v>
      </c>
    </row>
    <row r="105" spans="1:15" ht="12.75">
      <c r="A105" s="49"/>
      <c r="B105" s="4" t="s">
        <v>20</v>
      </c>
      <c r="C105" s="49"/>
      <c r="D105" s="4"/>
      <c r="E105" s="49">
        <v>5.5</v>
      </c>
      <c r="F105" s="49">
        <v>5</v>
      </c>
      <c r="G105" s="49">
        <v>5</v>
      </c>
      <c r="H105" s="49">
        <v>5</v>
      </c>
      <c r="I105" s="49">
        <v>4.8</v>
      </c>
      <c r="J105" s="49">
        <v>6.2</v>
      </c>
      <c r="K105" s="49">
        <v>6.2</v>
      </c>
      <c r="L105" s="49">
        <v>3.5</v>
      </c>
      <c r="M105" s="49">
        <v>5</v>
      </c>
      <c r="N105" s="49">
        <v>1</v>
      </c>
      <c r="O105" s="3">
        <f>SUM(E105:N105)</f>
        <v>47.2</v>
      </c>
    </row>
    <row r="106" spans="1:15" ht="12.75">
      <c r="A106" s="49"/>
      <c r="B106" s="4" t="s">
        <v>78</v>
      </c>
      <c r="C106" s="11"/>
      <c r="D106" s="4"/>
      <c r="E106" s="49">
        <f aca="true" t="shared" si="5" ref="E106:N106">E105*E104</f>
        <v>313.5</v>
      </c>
      <c r="F106" s="49">
        <f>F105*F104</f>
        <v>245</v>
      </c>
      <c r="G106" s="49">
        <f t="shared" si="5"/>
        <v>250</v>
      </c>
      <c r="H106" s="49">
        <f t="shared" si="5"/>
        <v>240</v>
      </c>
      <c r="I106" s="49">
        <f t="shared" si="5"/>
        <v>264</v>
      </c>
      <c r="J106" s="49">
        <f t="shared" si="5"/>
        <v>310</v>
      </c>
      <c r="K106" s="49">
        <f>K105*K104</f>
        <v>328.6</v>
      </c>
      <c r="L106" s="49">
        <f>L105*L104</f>
        <v>161</v>
      </c>
      <c r="M106" s="49">
        <f>M105*M104</f>
        <v>275</v>
      </c>
      <c r="N106" s="49">
        <f t="shared" si="5"/>
        <v>60</v>
      </c>
      <c r="O106" s="3">
        <f>SUM(E106:N106)</f>
        <v>2447.1</v>
      </c>
    </row>
    <row r="107" spans="1:14" ht="12.75">
      <c r="A107" s="1"/>
      <c r="E107" s="1"/>
      <c r="F107" s="1"/>
      <c r="G107" s="1"/>
      <c r="H107" s="1"/>
      <c r="I107" s="1"/>
      <c r="J107" s="1"/>
      <c r="K107" s="1"/>
      <c r="L107" s="1"/>
      <c r="M107" s="1"/>
      <c r="N107" s="1"/>
    </row>
    <row r="108" spans="1:14" ht="12.75">
      <c r="A108" s="49"/>
      <c r="B108" s="4"/>
      <c r="C108" s="4"/>
      <c r="D108" s="4"/>
      <c r="E108" s="49"/>
      <c r="F108" s="49"/>
      <c r="G108" s="49"/>
      <c r="H108" s="49"/>
      <c r="I108" s="49"/>
      <c r="J108" s="49"/>
      <c r="K108" s="49"/>
      <c r="L108" s="49"/>
      <c r="M108" s="49"/>
      <c r="N108" s="49"/>
    </row>
  </sheetData>
  <sheetProtection/>
  <mergeCells count="9">
    <mergeCell ref="O36:O50"/>
    <mergeCell ref="S16:T17"/>
    <mergeCell ref="O3:O13"/>
    <mergeCell ref="O14:O23"/>
    <mergeCell ref="O24:O35"/>
    <mergeCell ref="O51:O64"/>
    <mergeCell ref="O65:O78"/>
    <mergeCell ref="O79:O90"/>
    <mergeCell ref="O91:O102"/>
  </mergeCells>
  <printOptions/>
  <pageMargins left="0.75" right="0.75" top="1" bottom="1" header="0.5" footer="0.5"/>
  <pageSetup fitToHeight="1" fitToWidth="1" horizontalDpi="600" verticalDpi="600" orientation="portrait" paperSize="9" scale="7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10"/>
  <sheetViews>
    <sheetView showGridLines="0" zoomScalePageLayoutView="0" workbookViewId="0" topLeftCell="A1">
      <selection activeCell="C23" sqref="C23"/>
    </sheetView>
  </sheetViews>
  <sheetFormatPr defaultColWidth="9.140625" defaultRowHeight="12.75"/>
  <cols>
    <col min="1" max="1" width="4.8515625" style="0" customWidth="1"/>
  </cols>
  <sheetData>
    <row r="1" ht="12.75">
      <c r="A1" s="105" t="s">
        <v>111</v>
      </c>
    </row>
    <row r="3" spans="1:2" ht="12.75">
      <c r="A3" s="105" t="s">
        <v>114</v>
      </c>
      <c r="B3" s="105" t="s">
        <v>119</v>
      </c>
    </row>
    <row r="4" spans="1:2" ht="12.75">
      <c r="A4" s="105" t="s">
        <v>114</v>
      </c>
      <c r="B4" s="105" t="s">
        <v>112</v>
      </c>
    </row>
    <row r="5" spans="1:2" ht="12.75">
      <c r="A5" s="105" t="s">
        <v>114</v>
      </c>
      <c r="B5" s="105" t="s">
        <v>117</v>
      </c>
    </row>
    <row r="6" spans="1:2" ht="12.75">
      <c r="A6" s="105" t="s">
        <v>114</v>
      </c>
      <c r="B6" s="105" t="s">
        <v>120</v>
      </c>
    </row>
    <row r="7" spans="1:2" ht="12.75">
      <c r="A7" s="105" t="s">
        <v>114</v>
      </c>
      <c r="B7" s="105" t="s">
        <v>113</v>
      </c>
    </row>
    <row r="8" ht="12.75">
      <c r="B8" s="105" t="s">
        <v>115</v>
      </c>
    </row>
    <row r="9" ht="12.75">
      <c r="B9" s="105" t="s">
        <v>116</v>
      </c>
    </row>
    <row r="10" ht="12.75">
      <c r="B10" s="105" t="s">
        <v>118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M62"/>
  <sheetViews>
    <sheetView showGridLines="0" zoomScalePageLayoutView="0" workbookViewId="0" topLeftCell="A1">
      <selection activeCell="I3" sqref="I3:J52"/>
    </sheetView>
  </sheetViews>
  <sheetFormatPr defaultColWidth="13.57421875" defaultRowHeight="12.75"/>
  <cols>
    <col min="1" max="1" width="4.421875" style="2" customWidth="1"/>
    <col min="2" max="2" width="19.57421875" style="1" bestFit="1" customWidth="1"/>
    <col min="3" max="3" width="10.28125" style="27" customWidth="1"/>
    <col min="4" max="4" width="6.140625" style="2" bestFit="1" customWidth="1"/>
    <col min="5" max="5" width="3.421875" style="4" bestFit="1" customWidth="1"/>
    <col min="6" max="6" width="13.57421875" style="4" customWidth="1"/>
    <col min="7" max="7" width="4.8515625" style="4" customWidth="1"/>
    <col min="8" max="8" width="4.140625" style="2" bestFit="1" customWidth="1"/>
    <col min="9" max="9" width="19.57421875" style="1" bestFit="1" customWidth="1"/>
    <col min="10" max="10" width="8.140625" style="53" bestFit="1" customWidth="1"/>
    <col min="11" max="11" width="6.140625" style="2" bestFit="1" customWidth="1"/>
    <col min="12" max="12" width="6.140625" style="56" bestFit="1" customWidth="1"/>
    <col min="13" max="13" width="16.00390625" style="36" bestFit="1" customWidth="1"/>
    <col min="14" max="16384" width="13.57421875" style="1" customWidth="1"/>
  </cols>
  <sheetData>
    <row r="1" spans="1:13" s="6" customFormat="1" ht="16.5" customHeight="1">
      <c r="A1" s="217" t="s">
        <v>167</v>
      </c>
      <c r="B1" s="218"/>
      <c r="C1" s="218"/>
      <c r="D1" s="218"/>
      <c r="E1" s="218"/>
      <c r="F1" s="218"/>
      <c r="G1" s="219"/>
      <c r="H1" s="218"/>
      <c r="I1" s="218"/>
      <c r="J1" s="218" t="s">
        <v>12</v>
      </c>
      <c r="K1" s="218" t="s">
        <v>13</v>
      </c>
      <c r="L1" s="162">
        <v>5</v>
      </c>
      <c r="M1" s="147" t="s">
        <v>21</v>
      </c>
    </row>
    <row r="2" spans="1:13" s="2" customFormat="1" ht="36">
      <c r="A2" s="29" t="s">
        <v>5</v>
      </c>
      <c r="B2" s="24" t="s">
        <v>7</v>
      </c>
      <c r="C2" s="13" t="s">
        <v>0</v>
      </c>
      <c r="D2" s="12" t="s">
        <v>1</v>
      </c>
      <c r="E2" s="14" t="s">
        <v>164</v>
      </c>
      <c r="F2" s="136" t="s">
        <v>166</v>
      </c>
      <c r="G2" s="145"/>
      <c r="H2" s="144" t="s">
        <v>5</v>
      </c>
      <c r="I2" s="7" t="s">
        <v>6</v>
      </c>
      <c r="J2" s="52" t="s">
        <v>0</v>
      </c>
      <c r="K2" s="12" t="s">
        <v>1</v>
      </c>
      <c r="L2" s="141" t="s">
        <v>165</v>
      </c>
      <c r="M2" s="40" t="s">
        <v>15</v>
      </c>
    </row>
    <row r="3" spans="1:13" ht="12">
      <c r="A3" s="26">
        <v>1</v>
      </c>
      <c r="B3" s="35" t="s">
        <v>53</v>
      </c>
      <c r="C3" s="43">
        <f>VLOOKUP($B3,$I$2:$K$61,2,FALSE)</f>
        <v>0.020752314814814814</v>
      </c>
      <c r="D3" s="18">
        <f>VLOOKUP($B3,$I$2:$K$61,3,FALSE)</f>
        <v>100</v>
      </c>
      <c r="E3" s="25">
        <v>1</v>
      </c>
      <c r="F3" s="215">
        <f>C11-C3</f>
        <v>0.0026851851851851863</v>
      </c>
      <c r="G3" s="142"/>
      <c r="H3" s="93">
        <v>1</v>
      </c>
      <c r="I3" s="35" t="s">
        <v>53</v>
      </c>
      <c r="J3" s="163">
        <v>0.020752314814814814</v>
      </c>
      <c r="K3" s="164">
        <v>100</v>
      </c>
      <c r="L3" s="84">
        <f aca="true" t="shared" si="0" ref="L3:L52">J3/L$1</f>
        <v>0.004150462962962963</v>
      </c>
      <c r="M3" s="41" t="s">
        <v>98</v>
      </c>
    </row>
    <row r="4" spans="1:13" ht="12">
      <c r="A4" s="20">
        <v>2</v>
      </c>
      <c r="B4" s="37" t="s">
        <v>108</v>
      </c>
      <c r="C4" s="44">
        <f aca="true" t="shared" si="1" ref="C4:C51">VLOOKUP($B4,$I$2:$K$61,2,FALSE)</f>
        <v>0.021053240740740744</v>
      </c>
      <c r="D4" s="15">
        <f aca="true" t="shared" si="2" ref="D4:D51">VLOOKUP($B4,$I$2:$K$61,3,FALSE)</f>
        <v>99</v>
      </c>
      <c r="E4" s="21">
        <v>1</v>
      </c>
      <c r="F4" s="224"/>
      <c r="G4" s="165"/>
      <c r="H4" s="94">
        <v>2</v>
      </c>
      <c r="I4" s="37" t="s">
        <v>108</v>
      </c>
      <c r="J4" s="166">
        <v>0.021053240740740744</v>
      </c>
      <c r="K4" s="167">
        <v>99</v>
      </c>
      <c r="L4" s="86">
        <f t="shared" si="0"/>
        <v>0.004210648148148149</v>
      </c>
      <c r="M4" s="41" t="s">
        <v>107</v>
      </c>
    </row>
    <row r="5" spans="1:13" ht="12">
      <c r="A5" s="20">
        <v>3</v>
      </c>
      <c r="B5" s="37" t="s">
        <v>23</v>
      </c>
      <c r="C5" s="44">
        <f t="shared" si="1"/>
        <v>0.021875000000000002</v>
      </c>
      <c r="D5" s="15">
        <f t="shared" si="2"/>
        <v>98</v>
      </c>
      <c r="E5" s="21">
        <v>1</v>
      </c>
      <c r="F5" s="224"/>
      <c r="G5" s="165"/>
      <c r="H5" s="94">
        <v>3</v>
      </c>
      <c r="I5" s="37" t="s">
        <v>23</v>
      </c>
      <c r="J5" s="166">
        <v>0.021875000000000002</v>
      </c>
      <c r="K5" s="167">
        <v>98</v>
      </c>
      <c r="L5" s="86">
        <f t="shared" si="0"/>
        <v>0.004375</v>
      </c>
      <c r="M5" s="41"/>
    </row>
    <row r="6" spans="1:13" ht="12">
      <c r="A6" s="20">
        <v>4</v>
      </c>
      <c r="B6" s="33" t="s">
        <v>76</v>
      </c>
      <c r="C6" s="44">
        <f t="shared" si="1"/>
        <v>0.021956018518518517</v>
      </c>
      <c r="D6" s="15">
        <f t="shared" si="2"/>
        <v>97</v>
      </c>
      <c r="E6" s="21">
        <v>1</v>
      </c>
      <c r="F6" s="224"/>
      <c r="G6" s="165"/>
      <c r="H6" s="94">
        <v>4</v>
      </c>
      <c r="I6" s="1" t="s">
        <v>76</v>
      </c>
      <c r="J6" s="166">
        <v>0.021956018518518517</v>
      </c>
      <c r="K6" s="167">
        <v>97</v>
      </c>
      <c r="L6" s="86">
        <f t="shared" si="0"/>
        <v>0.004391203703703704</v>
      </c>
      <c r="M6" s="41"/>
    </row>
    <row r="7" spans="1:13" ht="12">
      <c r="A7" s="20">
        <v>5</v>
      </c>
      <c r="B7" s="128" t="s">
        <v>64</v>
      </c>
      <c r="C7" s="44">
        <f t="shared" si="1"/>
        <v>0.02238425925925926</v>
      </c>
      <c r="D7" s="15">
        <f t="shared" si="2"/>
        <v>96</v>
      </c>
      <c r="E7" s="21">
        <v>1</v>
      </c>
      <c r="F7" s="224"/>
      <c r="G7" s="165"/>
      <c r="H7" s="94">
        <v>5</v>
      </c>
      <c r="I7" s="128" t="s">
        <v>64</v>
      </c>
      <c r="J7" s="166">
        <v>0.02238425925925926</v>
      </c>
      <c r="K7" s="167">
        <v>96</v>
      </c>
      <c r="L7" s="86">
        <f t="shared" si="0"/>
        <v>0.004476851851851852</v>
      </c>
      <c r="M7" s="41"/>
    </row>
    <row r="8" spans="1:13" ht="12">
      <c r="A8" s="20">
        <v>6</v>
      </c>
      <c r="B8" s="128" t="s">
        <v>104</v>
      </c>
      <c r="C8" s="44">
        <f t="shared" si="1"/>
        <v>0.022569444444444444</v>
      </c>
      <c r="D8" s="15">
        <f t="shared" si="2"/>
        <v>95</v>
      </c>
      <c r="E8" s="21">
        <v>1</v>
      </c>
      <c r="F8" s="224"/>
      <c r="G8" s="165"/>
      <c r="H8" s="94">
        <v>6</v>
      </c>
      <c r="I8" s="128" t="s">
        <v>104</v>
      </c>
      <c r="J8" s="166">
        <v>0.022569444444444444</v>
      </c>
      <c r="K8" s="167">
        <v>95</v>
      </c>
      <c r="L8" s="86">
        <f t="shared" si="0"/>
        <v>0.0045138888888888885</v>
      </c>
      <c r="M8" s="41"/>
    </row>
    <row r="9" spans="1:13" ht="12">
      <c r="A9" s="20">
        <v>7</v>
      </c>
      <c r="B9" s="37" t="s">
        <v>40</v>
      </c>
      <c r="C9" s="44">
        <f t="shared" si="1"/>
        <v>0.022650462962962966</v>
      </c>
      <c r="D9" s="15">
        <f t="shared" si="2"/>
        <v>94</v>
      </c>
      <c r="E9" s="21">
        <v>1</v>
      </c>
      <c r="F9" s="224"/>
      <c r="G9" s="165"/>
      <c r="H9" s="94">
        <v>7</v>
      </c>
      <c r="I9" s="37" t="s">
        <v>40</v>
      </c>
      <c r="J9" s="166">
        <v>0.022650462962962966</v>
      </c>
      <c r="K9" s="167">
        <v>94</v>
      </c>
      <c r="L9" s="86">
        <f t="shared" si="0"/>
        <v>0.004530092592592593</v>
      </c>
      <c r="M9" s="41"/>
    </row>
    <row r="10" spans="1:13" ht="12">
      <c r="A10" s="17">
        <v>8</v>
      </c>
      <c r="B10" s="37" t="s">
        <v>22</v>
      </c>
      <c r="C10" s="44">
        <f t="shared" si="1"/>
        <v>0.0227662037037037</v>
      </c>
      <c r="D10" s="15">
        <f t="shared" si="2"/>
        <v>93</v>
      </c>
      <c r="E10" s="21">
        <v>1</v>
      </c>
      <c r="F10" s="224"/>
      <c r="G10" s="142"/>
      <c r="H10" s="94">
        <v>8</v>
      </c>
      <c r="I10" s="37" t="s">
        <v>22</v>
      </c>
      <c r="J10" s="166">
        <v>0.0227662037037037</v>
      </c>
      <c r="K10" s="167">
        <v>93</v>
      </c>
      <c r="L10" s="86">
        <f t="shared" si="0"/>
        <v>0.0045532407407407405</v>
      </c>
      <c r="M10" s="41"/>
    </row>
    <row r="11" spans="1:13" ht="12">
      <c r="A11" s="10">
        <v>9</v>
      </c>
      <c r="B11" s="38" t="s">
        <v>33</v>
      </c>
      <c r="C11" s="45">
        <f t="shared" si="1"/>
        <v>0.0234375</v>
      </c>
      <c r="D11" s="88">
        <f t="shared" si="2"/>
        <v>92</v>
      </c>
      <c r="E11" s="89">
        <v>1</v>
      </c>
      <c r="F11" s="225"/>
      <c r="G11" s="165"/>
      <c r="H11" s="94">
        <v>9</v>
      </c>
      <c r="I11" s="37" t="s">
        <v>33</v>
      </c>
      <c r="J11" s="166">
        <v>0.0234375</v>
      </c>
      <c r="K11" s="167">
        <v>92</v>
      </c>
      <c r="L11" s="86">
        <f t="shared" si="0"/>
        <v>0.0046875</v>
      </c>
      <c r="M11" s="41"/>
    </row>
    <row r="12" spans="1:13" ht="12">
      <c r="A12" s="16">
        <v>1</v>
      </c>
      <c r="B12" s="35" t="s">
        <v>39</v>
      </c>
      <c r="C12" s="43">
        <f t="shared" si="1"/>
        <v>0.024050925925925924</v>
      </c>
      <c r="D12" s="18">
        <f t="shared" si="2"/>
        <v>91</v>
      </c>
      <c r="E12" s="25">
        <v>2</v>
      </c>
      <c r="F12" s="215">
        <f>C14-C12</f>
        <v>0.0006712962962963018</v>
      </c>
      <c r="G12" s="165"/>
      <c r="H12" s="94">
        <v>10</v>
      </c>
      <c r="I12" s="37" t="s">
        <v>39</v>
      </c>
      <c r="J12" s="166">
        <v>0.024050925925925924</v>
      </c>
      <c r="K12" s="167">
        <v>91</v>
      </c>
      <c r="L12" s="86">
        <f t="shared" si="0"/>
        <v>0.004810185185185185</v>
      </c>
      <c r="M12" s="41"/>
    </row>
    <row r="13" spans="1:13" ht="12">
      <c r="A13" s="17">
        <v>2</v>
      </c>
      <c r="B13" s="37" t="s">
        <v>48</v>
      </c>
      <c r="C13" s="44">
        <f t="shared" si="1"/>
        <v>0.024363425925925927</v>
      </c>
      <c r="D13" s="15">
        <f t="shared" si="2"/>
        <v>90</v>
      </c>
      <c r="E13" s="21">
        <v>2</v>
      </c>
      <c r="F13" s="226"/>
      <c r="G13" s="165"/>
      <c r="H13" s="94">
        <v>11</v>
      </c>
      <c r="I13" s="37" t="s">
        <v>48</v>
      </c>
      <c r="J13" s="166">
        <v>0.024363425925925927</v>
      </c>
      <c r="K13" s="167">
        <v>90</v>
      </c>
      <c r="L13" s="86">
        <f t="shared" si="0"/>
        <v>0.004872685185185186</v>
      </c>
      <c r="M13" s="41"/>
    </row>
    <row r="14" spans="1:13" ht="12">
      <c r="A14" s="10">
        <v>3</v>
      </c>
      <c r="B14" s="38" t="s">
        <v>80</v>
      </c>
      <c r="C14" s="45">
        <f t="shared" si="1"/>
        <v>0.024722222222222225</v>
      </c>
      <c r="D14" s="88">
        <f t="shared" si="2"/>
        <v>89</v>
      </c>
      <c r="E14" s="89">
        <v>2</v>
      </c>
      <c r="F14" s="227"/>
      <c r="G14" s="165"/>
      <c r="H14" s="94">
        <v>12</v>
      </c>
      <c r="I14" s="37" t="s">
        <v>80</v>
      </c>
      <c r="J14" s="166">
        <v>0.024722222222222225</v>
      </c>
      <c r="K14" s="167">
        <v>89</v>
      </c>
      <c r="L14" s="86">
        <f t="shared" si="0"/>
        <v>0.004944444444444445</v>
      </c>
      <c r="M14" s="41"/>
    </row>
    <row r="15" spans="1:13" ht="12">
      <c r="A15" s="16">
        <v>1</v>
      </c>
      <c r="B15" s="35" t="s">
        <v>24</v>
      </c>
      <c r="C15" s="43">
        <f t="shared" si="1"/>
        <v>0.02480324074074074</v>
      </c>
      <c r="D15" s="18">
        <f t="shared" si="2"/>
        <v>88</v>
      </c>
      <c r="E15" s="25">
        <v>3</v>
      </c>
      <c r="F15" s="215">
        <f>C18-C15</f>
        <v>0.0012615740740740747</v>
      </c>
      <c r="G15" s="165"/>
      <c r="H15" s="94">
        <v>13</v>
      </c>
      <c r="I15" s="37" t="s">
        <v>24</v>
      </c>
      <c r="J15" s="166">
        <v>0.02480324074074074</v>
      </c>
      <c r="K15" s="167">
        <v>88</v>
      </c>
      <c r="L15" s="86">
        <f t="shared" si="0"/>
        <v>0.004960648148148148</v>
      </c>
      <c r="M15" s="41"/>
    </row>
    <row r="16" spans="1:13" ht="12">
      <c r="A16" s="17">
        <v>2</v>
      </c>
      <c r="B16" s="37" t="s">
        <v>35</v>
      </c>
      <c r="C16" s="44">
        <f t="shared" si="1"/>
        <v>0.02515046296296296</v>
      </c>
      <c r="D16" s="15">
        <f t="shared" si="2"/>
        <v>87</v>
      </c>
      <c r="E16" s="21">
        <v>3</v>
      </c>
      <c r="F16" s="226"/>
      <c r="G16" s="142"/>
      <c r="H16" s="94">
        <v>14</v>
      </c>
      <c r="I16" s="37" t="s">
        <v>35</v>
      </c>
      <c r="J16" s="166">
        <v>0.02515046296296296</v>
      </c>
      <c r="K16" s="167">
        <v>87</v>
      </c>
      <c r="L16" s="86">
        <f t="shared" si="0"/>
        <v>0.005030092592592592</v>
      </c>
      <c r="M16" s="41"/>
    </row>
    <row r="17" spans="1:13" ht="12">
      <c r="A17" s="17">
        <v>3</v>
      </c>
      <c r="B17" s="37" t="s">
        <v>51</v>
      </c>
      <c r="C17" s="44">
        <f t="shared" si="1"/>
        <v>0.025370370370370366</v>
      </c>
      <c r="D17" s="15">
        <f t="shared" si="2"/>
        <v>86</v>
      </c>
      <c r="E17" s="21">
        <v>3</v>
      </c>
      <c r="F17" s="226"/>
      <c r="G17" s="165"/>
      <c r="H17" s="94">
        <v>15</v>
      </c>
      <c r="I17" s="37" t="s">
        <v>169</v>
      </c>
      <c r="J17" s="166">
        <v>0.02533564814814815</v>
      </c>
      <c r="K17" s="167"/>
      <c r="L17" s="86">
        <f t="shared" si="0"/>
        <v>0.00506712962962963</v>
      </c>
      <c r="M17" s="41"/>
    </row>
    <row r="18" spans="1:13" ht="12">
      <c r="A18" s="10">
        <v>4</v>
      </c>
      <c r="B18" s="38" t="s">
        <v>41</v>
      </c>
      <c r="C18" s="45">
        <f t="shared" si="1"/>
        <v>0.026064814814814815</v>
      </c>
      <c r="D18" s="88">
        <f t="shared" si="2"/>
        <v>84</v>
      </c>
      <c r="E18" s="89">
        <v>3</v>
      </c>
      <c r="F18" s="227"/>
      <c r="G18" s="165"/>
      <c r="H18" s="94">
        <v>16</v>
      </c>
      <c r="I18" s="37" t="s">
        <v>51</v>
      </c>
      <c r="J18" s="166">
        <v>0.025370370370370366</v>
      </c>
      <c r="K18" s="167">
        <v>86</v>
      </c>
      <c r="L18" s="86">
        <f t="shared" si="0"/>
        <v>0.005074074074074073</v>
      </c>
      <c r="M18" s="41"/>
    </row>
    <row r="19" spans="1:13" ht="12">
      <c r="A19" s="16">
        <v>1</v>
      </c>
      <c r="B19" s="148" t="s">
        <v>107</v>
      </c>
      <c r="C19" s="43">
        <f t="shared" si="1"/>
        <v>0.025740740740740745</v>
      </c>
      <c r="D19" s="18">
        <f t="shared" si="2"/>
        <v>85</v>
      </c>
      <c r="E19" s="25">
        <v>4</v>
      </c>
      <c r="F19" s="207">
        <f>C24-C19</f>
        <v>0.0024421296296296274</v>
      </c>
      <c r="G19" s="165"/>
      <c r="H19" s="94">
        <v>17</v>
      </c>
      <c r="I19" s="128" t="s">
        <v>107</v>
      </c>
      <c r="J19" s="166">
        <v>0.025740740740740745</v>
      </c>
      <c r="K19" s="167">
        <v>85</v>
      </c>
      <c r="L19" s="86">
        <f t="shared" si="0"/>
        <v>0.005148148148148149</v>
      </c>
      <c r="M19" s="41"/>
    </row>
    <row r="20" spans="1:13" ht="12">
      <c r="A20" s="17">
        <v>2</v>
      </c>
      <c r="B20" s="37" t="s">
        <v>45</v>
      </c>
      <c r="C20" s="44">
        <f t="shared" si="1"/>
        <v>0.026412037037037036</v>
      </c>
      <c r="D20" s="15">
        <f t="shared" si="2"/>
        <v>83</v>
      </c>
      <c r="E20" s="22">
        <v>4</v>
      </c>
      <c r="F20" s="220"/>
      <c r="G20" s="143"/>
      <c r="H20" s="94">
        <v>18</v>
      </c>
      <c r="I20" s="37" t="s">
        <v>41</v>
      </c>
      <c r="J20" s="166">
        <v>0.026064814814814815</v>
      </c>
      <c r="K20" s="167">
        <v>84</v>
      </c>
      <c r="L20" s="86">
        <f t="shared" si="0"/>
        <v>0.005212962962962963</v>
      </c>
      <c r="M20" s="41"/>
    </row>
    <row r="21" spans="1:13" ht="12">
      <c r="A21" s="17">
        <v>3</v>
      </c>
      <c r="B21" s="37" t="s">
        <v>68</v>
      </c>
      <c r="C21" s="44">
        <f t="shared" si="1"/>
        <v>0.026828703703703702</v>
      </c>
      <c r="D21" s="15">
        <f t="shared" si="2"/>
        <v>82</v>
      </c>
      <c r="E21" s="22">
        <v>4</v>
      </c>
      <c r="F21" s="220"/>
      <c r="G21" s="138"/>
      <c r="H21" s="94">
        <v>19</v>
      </c>
      <c r="I21" s="37" t="s">
        <v>45</v>
      </c>
      <c r="J21" s="166">
        <v>0.026412037037037036</v>
      </c>
      <c r="K21" s="167">
        <v>83</v>
      </c>
      <c r="L21" s="86">
        <f t="shared" si="0"/>
        <v>0.0052824074074074075</v>
      </c>
      <c r="M21" s="41"/>
    </row>
    <row r="22" spans="1:13" ht="12">
      <c r="A22" s="17">
        <v>4</v>
      </c>
      <c r="B22" s="37" t="s">
        <v>69</v>
      </c>
      <c r="C22" s="44">
        <f t="shared" si="1"/>
        <v>0.027766203703703706</v>
      </c>
      <c r="D22" s="15">
        <f t="shared" si="2"/>
        <v>79</v>
      </c>
      <c r="E22" s="22">
        <v>4</v>
      </c>
      <c r="F22" s="220"/>
      <c r="G22" s="138"/>
      <c r="H22" s="94">
        <v>20</v>
      </c>
      <c r="I22" s="37" t="s">
        <v>68</v>
      </c>
      <c r="J22" s="166">
        <v>0.026828703703703702</v>
      </c>
      <c r="K22" s="167">
        <v>82</v>
      </c>
      <c r="L22" s="86">
        <f t="shared" si="0"/>
        <v>0.00536574074074074</v>
      </c>
      <c r="M22" s="41"/>
    </row>
    <row r="23" spans="1:13" ht="12">
      <c r="A23" s="17">
        <v>5</v>
      </c>
      <c r="B23" s="128" t="s">
        <v>44</v>
      </c>
      <c r="C23" s="44">
        <f t="shared" si="1"/>
        <v>0.027789351851851853</v>
      </c>
      <c r="D23" s="15">
        <f t="shared" si="2"/>
        <v>78</v>
      </c>
      <c r="E23" s="22">
        <v>4</v>
      </c>
      <c r="F23" s="220"/>
      <c r="G23" s="138"/>
      <c r="H23" s="94">
        <v>21</v>
      </c>
      <c r="I23" s="128" t="s">
        <v>98</v>
      </c>
      <c r="J23" s="166">
        <v>0.027071759259259257</v>
      </c>
      <c r="K23" s="167">
        <v>81</v>
      </c>
      <c r="L23" s="86">
        <f t="shared" si="0"/>
        <v>0.005414351851851852</v>
      </c>
      <c r="M23" s="41"/>
    </row>
    <row r="24" spans="1:13" ht="12">
      <c r="A24" s="10">
        <v>6</v>
      </c>
      <c r="B24" s="38" t="s">
        <v>60</v>
      </c>
      <c r="C24" s="45">
        <f t="shared" si="1"/>
        <v>0.028182870370370372</v>
      </c>
      <c r="D24" s="88">
        <f t="shared" si="2"/>
        <v>76</v>
      </c>
      <c r="E24" s="23">
        <v>4</v>
      </c>
      <c r="F24" s="221"/>
      <c r="G24" s="138"/>
      <c r="H24" s="94">
        <v>22</v>
      </c>
      <c r="I24" s="33" t="s">
        <v>162</v>
      </c>
      <c r="J24" s="166">
        <v>0.027442129629629632</v>
      </c>
      <c r="K24" s="167">
        <v>80</v>
      </c>
      <c r="L24" s="86">
        <f t="shared" si="0"/>
        <v>0.005488425925925926</v>
      </c>
      <c r="M24" s="41"/>
    </row>
    <row r="25" spans="1:13" ht="12">
      <c r="A25" s="16">
        <v>1</v>
      </c>
      <c r="B25" s="148" t="s">
        <v>98</v>
      </c>
      <c r="C25" s="43">
        <f t="shared" si="1"/>
        <v>0.027071759259259257</v>
      </c>
      <c r="D25" s="18">
        <f t="shared" si="2"/>
        <v>81</v>
      </c>
      <c r="E25" s="90">
        <v>5</v>
      </c>
      <c r="F25" s="207">
        <f>C35-C25</f>
        <v>0.0026851851851851898</v>
      </c>
      <c r="G25" s="138"/>
      <c r="H25" s="94">
        <v>23</v>
      </c>
      <c r="I25" s="37" t="s">
        <v>69</v>
      </c>
      <c r="J25" s="166">
        <v>0.027766203703703706</v>
      </c>
      <c r="K25" s="167">
        <v>79</v>
      </c>
      <c r="L25" s="86">
        <f t="shared" si="0"/>
        <v>0.005553240740740741</v>
      </c>
      <c r="M25" s="41"/>
    </row>
    <row r="26" spans="1:13" ht="12">
      <c r="A26" s="17">
        <v>2</v>
      </c>
      <c r="B26" s="33" t="s">
        <v>162</v>
      </c>
      <c r="C26" s="44">
        <f t="shared" si="1"/>
        <v>0.027442129629629632</v>
      </c>
      <c r="D26" s="15">
        <f t="shared" si="2"/>
        <v>80</v>
      </c>
      <c r="E26" s="22">
        <v>5</v>
      </c>
      <c r="F26" s="220"/>
      <c r="G26" s="138"/>
      <c r="H26" s="94">
        <v>24</v>
      </c>
      <c r="I26" s="128" t="s">
        <v>44</v>
      </c>
      <c r="J26" s="166">
        <v>0.027789351851851853</v>
      </c>
      <c r="K26" s="167">
        <v>78</v>
      </c>
      <c r="L26" s="86">
        <f t="shared" si="0"/>
        <v>0.005557870370370371</v>
      </c>
      <c r="M26" s="41"/>
    </row>
    <row r="27" spans="1:13" ht="12">
      <c r="A27" s="20">
        <v>3</v>
      </c>
      <c r="B27" s="37" t="s">
        <v>126</v>
      </c>
      <c r="C27" s="44">
        <f t="shared" si="1"/>
        <v>0.027974537037037034</v>
      </c>
      <c r="D27" s="15">
        <f t="shared" si="2"/>
        <v>77</v>
      </c>
      <c r="E27" s="22">
        <v>5</v>
      </c>
      <c r="F27" s="220"/>
      <c r="G27" s="138"/>
      <c r="H27" s="94">
        <v>25</v>
      </c>
      <c r="I27" s="37" t="s">
        <v>126</v>
      </c>
      <c r="J27" s="166">
        <v>0.027974537037037034</v>
      </c>
      <c r="K27" s="167">
        <v>77</v>
      </c>
      <c r="L27" s="86">
        <f t="shared" si="0"/>
        <v>0.005594907407407407</v>
      </c>
      <c r="M27" s="41"/>
    </row>
    <row r="28" spans="1:13" ht="12">
      <c r="A28" s="17">
        <v>4</v>
      </c>
      <c r="B28" s="37" t="s">
        <v>61</v>
      </c>
      <c r="C28" s="44">
        <f t="shared" si="1"/>
        <v>0.028344907407407412</v>
      </c>
      <c r="D28" s="15">
        <f t="shared" si="2"/>
        <v>75</v>
      </c>
      <c r="E28" s="22">
        <v>5</v>
      </c>
      <c r="F28" s="220"/>
      <c r="G28" s="138"/>
      <c r="H28" s="94">
        <v>26</v>
      </c>
      <c r="I28" s="37" t="s">
        <v>60</v>
      </c>
      <c r="J28" s="166">
        <v>0.028182870370370372</v>
      </c>
      <c r="K28" s="167">
        <v>76</v>
      </c>
      <c r="L28" s="86">
        <f t="shared" si="0"/>
        <v>0.005636574074074074</v>
      </c>
      <c r="M28" s="41"/>
    </row>
    <row r="29" spans="1:13" ht="12">
      <c r="A29" s="17">
        <v>5</v>
      </c>
      <c r="B29" s="37" t="s">
        <v>101</v>
      </c>
      <c r="C29" s="44">
        <f t="shared" si="1"/>
        <v>0.028587962962962964</v>
      </c>
      <c r="D29" s="15">
        <f t="shared" si="2"/>
        <v>74</v>
      </c>
      <c r="E29" s="22">
        <v>5</v>
      </c>
      <c r="F29" s="220"/>
      <c r="G29" s="138"/>
      <c r="H29" s="94">
        <v>27</v>
      </c>
      <c r="I29" s="37" t="s">
        <v>61</v>
      </c>
      <c r="J29" s="166">
        <v>0.028344907407407412</v>
      </c>
      <c r="K29" s="167">
        <v>75</v>
      </c>
      <c r="L29" s="86">
        <f t="shared" si="0"/>
        <v>0.005668981481481482</v>
      </c>
      <c r="M29" s="41"/>
    </row>
    <row r="30" spans="1:13" ht="12">
      <c r="A30" s="17">
        <v>6</v>
      </c>
      <c r="B30" s="37" t="s">
        <v>59</v>
      </c>
      <c r="C30" s="44">
        <f t="shared" si="1"/>
        <v>0.028761574074074075</v>
      </c>
      <c r="D30" s="15">
        <f t="shared" si="2"/>
        <v>73</v>
      </c>
      <c r="E30" s="22">
        <v>5</v>
      </c>
      <c r="F30" s="220"/>
      <c r="G30" s="138"/>
      <c r="H30" s="94">
        <v>28</v>
      </c>
      <c r="I30" s="37" t="s">
        <v>101</v>
      </c>
      <c r="J30" s="166">
        <v>0.028587962962962964</v>
      </c>
      <c r="K30" s="167">
        <v>74</v>
      </c>
      <c r="L30" s="86">
        <f t="shared" si="0"/>
        <v>0.005717592592592593</v>
      </c>
      <c r="M30" s="41"/>
    </row>
    <row r="31" spans="1:13" ht="12">
      <c r="A31" s="20">
        <v>7</v>
      </c>
      <c r="B31" s="37" t="s">
        <v>46</v>
      </c>
      <c r="C31" s="44">
        <f t="shared" si="1"/>
        <v>0.02892361111111111</v>
      </c>
      <c r="D31" s="15">
        <f t="shared" si="2"/>
        <v>72</v>
      </c>
      <c r="E31" s="22">
        <v>5</v>
      </c>
      <c r="F31" s="220"/>
      <c r="G31" s="143"/>
      <c r="H31" s="94">
        <v>29</v>
      </c>
      <c r="I31" s="37" t="s">
        <v>59</v>
      </c>
      <c r="J31" s="166">
        <v>0.028761574074074075</v>
      </c>
      <c r="K31" s="167">
        <v>73</v>
      </c>
      <c r="L31" s="86">
        <f t="shared" si="0"/>
        <v>0.005752314814814815</v>
      </c>
      <c r="M31" s="41"/>
    </row>
    <row r="32" spans="1:13" ht="12">
      <c r="A32" s="20">
        <v>8</v>
      </c>
      <c r="B32" s="37" t="s">
        <v>49</v>
      </c>
      <c r="C32" s="44">
        <f t="shared" si="1"/>
        <v>0.029039351851851854</v>
      </c>
      <c r="D32" s="15">
        <f t="shared" si="2"/>
        <v>71</v>
      </c>
      <c r="E32" s="22">
        <v>5</v>
      </c>
      <c r="F32" s="220"/>
      <c r="G32" s="138"/>
      <c r="H32" s="94">
        <v>30</v>
      </c>
      <c r="I32" s="37" t="s">
        <v>46</v>
      </c>
      <c r="J32" s="166">
        <v>0.02892361111111111</v>
      </c>
      <c r="K32" s="167">
        <v>72</v>
      </c>
      <c r="L32" s="86">
        <f t="shared" si="0"/>
        <v>0.0057847222222222215</v>
      </c>
      <c r="M32" s="41"/>
    </row>
    <row r="33" spans="1:13" ht="12">
      <c r="A33" s="17">
        <v>9</v>
      </c>
      <c r="B33" s="39" t="s">
        <v>99</v>
      </c>
      <c r="C33" s="44">
        <f t="shared" si="1"/>
        <v>0.02917824074074074</v>
      </c>
      <c r="D33" s="15">
        <f t="shared" si="2"/>
        <v>70</v>
      </c>
      <c r="E33" s="22">
        <v>5</v>
      </c>
      <c r="F33" s="220"/>
      <c r="G33" s="138"/>
      <c r="H33" s="94">
        <v>31</v>
      </c>
      <c r="I33" s="36" t="s">
        <v>49</v>
      </c>
      <c r="J33" s="166">
        <v>0.029039351851851854</v>
      </c>
      <c r="K33" s="167">
        <v>71</v>
      </c>
      <c r="L33" s="86">
        <f t="shared" si="0"/>
        <v>0.005807870370370371</v>
      </c>
      <c r="M33" s="41"/>
    </row>
    <row r="34" spans="1:13" ht="12">
      <c r="A34" s="17">
        <v>10</v>
      </c>
      <c r="B34" s="37" t="s">
        <v>54</v>
      </c>
      <c r="C34" s="44">
        <f t="shared" si="1"/>
        <v>0.02939814814814815</v>
      </c>
      <c r="D34" s="15">
        <f t="shared" si="2"/>
        <v>69</v>
      </c>
      <c r="E34" s="22">
        <v>5</v>
      </c>
      <c r="F34" s="220"/>
      <c r="G34" s="138"/>
      <c r="H34" s="94">
        <v>32</v>
      </c>
      <c r="I34" s="37" t="s">
        <v>99</v>
      </c>
      <c r="J34" s="166">
        <v>0.02917824074074074</v>
      </c>
      <c r="K34" s="167">
        <v>70</v>
      </c>
      <c r="L34" s="86">
        <f t="shared" si="0"/>
        <v>0.005835648148148148</v>
      </c>
      <c r="M34" s="41"/>
    </row>
    <row r="35" spans="1:13" ht="12">
      <c r="A35" s="10">
        <v>11</v>
      </c>
      <c r="B35" s="38" t="s">
        <v>27</v>
      </c>
      <c r="C35" s="45">
        <f t="shared" si="1"/>
        <v>0.029756944444444447</v>
      </c>
      <c r="D35" s="88">
        <f t="shared" si="2"/>
        <v>68</v>
      </c>
      <c r="E35" s="23">
        <v>5</v>
      </c>
      <c r="F35" s="221"/>
      <c r="G35" s="138"/>
      <c r="H35" s="94">
        <v>33</v>
      </c>
      <c r="I35" s="37" t="s">
        <v>54</v>
      </c>
      <c r="J35" s="166">
        <v>0.02939814814814815</v>
      </c>
      <c r="K35" s="167">
        <v>69</v>
      </c>
      <c r="L35" s="86">
        <f t="shared" si="0"/>
        <v>0.00587962962962963</v>
      </c>
      <c r="M35" s="41"/>
    </row>
    <row r="36" spans="1:13" ht="12">
      <c r="A36" s="16">
        <v>1</v>
      </c>
      <c r="B36" s="35" t="s">
        <v>70</v>
      </c>
      <c r="C36" s="43">
        <f t="shared" si="1"/>
        <v>0.029837962962962965</v>
      </c>
      <c r="D36" s="18">
        <f t="shared" si="2"/>
        <v>67</v>
      </c>
      <c r="E36" s="90">
        <v>6</v>
      </c>
      <c r="F36" s="207">
        <f>C42-C36</f>
        <v>0.00270833333333333</v>
      </c>
      <c r="G36" s="138"/>
      <c r="H36" s="94">
        <v>34</v>
      </c>
      <c r="I36" s="37" t="s">
        <v>27</v>
      </c>
      <c r="J36" s="166">
        <v>0.029756944444444447</v>
      </c>
      <c r="K36" s="167">
        <v>68</v>
      </c>
      <c r="L36" s="86">
        <f t="shared" si="0"/>
        <v>0.00595138888888889</v>
      </c>
      <c r="M36" s="41"/>
    </row>
    <row r="37" spans="1:13" ht="12">
      <c r="A37" s="17">
        <v>2</v>
      </c>
      <c r="B37" s="128" t="s">
        <v>83</v>
      </c>
      <c r="C37" s="44">
        <f t="shared" si="1"/>
        <v>0.03054398148148148</v>
      </c>
      <c r="D37" s="15">
        <f t="shared" si="2"/>
        <v>66</v>
      </c>
      <c r="E37" s="22">
        <v>6</v>
      </c>
      <c r="F37" s="224"/>
      <c r="G37" s="138"/>
      <c r="H37" s="94">
        <v>35</v>
      </c>
      <c r="I37" s="37" t="s">
        <v>70</v>
      </c>
      <c r="J37" s="166">
        <v>0.029837962962962965</v>
      </c>
      <c r="K37" s="167">
        <v>67</v>
      </c>
      <c r="L37" s="86">
        <f t="shared" si="0"/>
        <v>0.005967592592592593</v>
      </c>
      <c r="M37" s="41"/>
    </row>
    <row r="38" spans="1:13" ht="12">
      <c r="A38" s="17">
        <v>3</v>
      </c>
      <c r="B38" s="37" t="s">
        <v>52</v>
      </c>
      <c r="C38" s="44">
        <f t="shared" si="1"/>
        <v>0.03061342592592593</v>
      </c>
      <c r="D38" s="15">
        <f t="shared" si="2"/>
        <v>65</v>
      </c>
      <c r="E38" s="22">
        <v>6</v>
      </c>
      <c r="F38" s="224"/>
      <c r="G38" s="138"/>
      <c r="H38" s="94">
        <v>36</v>
      </c>
      <c r="I38" s="128" t="s">
        <v>83</v>
      </c>
      <c r="J38" s="166">
        <v>0.03054398148148148</v>
      </c>
      <c r="K38" s="167">
        <v>66</v>
      </c>
      <c r="L38" s="86">
        <f t="shared" si="0"/>
        <v>0.006108796296296296</v>
      </c>
      <c r="M38" s="41"/>
    </row>
    <row r="39" spans="1:13" ht="12">
      <c r="A39" s="17">
        <v>4</v>
      </c>
      <c r="B39" s="128" t="s">
        <v>29</v>
      </c>
      <c r="C39" s="44">
        <f t="shared" si="1"/>
        <v>0.03072916666666667</v>
      </c>
      <c r="D39" s="15">
        <f t="shared" si="2"/>
        <v>64</v>
      </c>
      <c r="E39" s="22">
        <v>6</v>
      </c>
      <c r="F39" s="224"/>
      <c r="G39" s="138"/>
      <c r="H39" s="94">
        <v>37</v>
      </c>
      <c r="I39" s="37" t="s">
        <v>52</v>
      </c>
      <c r="J39" s="166">
        <v>0.03061342592592593</v>
      </c>
      <c r="K39" s="167">
        <v>65</v>
      </c>
      <c r="L39" s="86">
        <f t="shared" si="0"/>
        <v>0.006122685185185186</v>
      </c>
      <c r="M39" s="41"/>
    </row>
    <row r="40" spans="1:13" ht="12">
      <c r="A40" s="17">
        <v>5</v>
      </c>
      <c r="B40" s="33" t="s">
        <v>103</v>
      </c>
      <c r="C40" s="44">
        <f t="shared" si="1"/>
        <v>0.03181712962962963</v>
      </c>
      <c r="D40" s="15">
        <f t="shared" si="2"/>
        <v>63</v>
      </c>
      <c r="E40" s="22">
        <v>6</v>
      </c>
      <c r="F40" s="224"/>
      <c r="G40" s="138"/>
      <c r="H40" s="94">
        <v>38</v>
      </c>
      <c r="I40" s="128" t="s">
        <v>29</v>
      </c>
      <c r="J40" s="166">
        <v>0.03072916666666667</v>
      </c>
      <c r="K40" s="167">
        <v>64</v>
      </c>
      <c r="L40" s="86">
        <f t="shared" si="0"/>
        <v>0.006145833333333334</v>
      </c>
      <c r="M40" s="41"/>
    </row>
    <row r="41" spans="1:13" ht="12">
      <c r="A41" s="17">
        <v>6</v>
      </c>
      <c r="B41" s="37" t="s">
        <v>55</v>
      </c>
      <c r="C41" s="44">
        <f t="shared" si="1"/>
        <v>0.03200231481481482</v>
      </c>
      <c r="D41" s="15">
        <f t="shared" si="2"/>
        <v>62</v>
      </c>
      <c r="E41" s="22">
        <v>6</v>
      </c>
      <c r="F41" s="224"/>
      <c r="G41" s="138"/>
      <c r="H41" s="94">
        <v>39</v>
      </c>
      <c r="I41" s="33" t="s">
        <v>103</v>
      </c>
      <c r="J41" s="166">
        <v>0.03181712962962963</v>
      </c>
      <c r="K41" s="167">
        <v>63</v>
      </c>
      <c r="L41" s="86">
        <f t="shared" si="0"/>
        <v>0.006363425925925927</v>
      </c>
      <c r="M41" s="41"/>
    </row>
    <row r="42" spans="1:13" ht="12">
      <c r="A42" s="10">
        <v>7</v>
      </c>
      <c r="B42" s="38" t="s">
        <v>30</v>
      </c>
      <c r="C42" s="45">
        <f t="shared" si="1"/>
        <v>0.032546296296296295</v>
      </c>
      <c r="D42" s="88">
        <f t="shared" si="2"/>
        <v>61</v>
      </c>
      <c r="E42" s="23">
        <v>6</v>
      </c>
      <c r="F42" s="225"/>
      <c r="G42" s="143"/>
      <c r="H42" s="94">
        <v>40</v>
      </c>
      <c r="I42" s="37" t="s">
        <v>55</v>
      </c>
      <c r="J42" s="166">
        <v>0.03200231481481482</v>
      </c>
      <c r="K42" s="167">
        <v>62</v>
      </c>
      <c r="L42" s="86">
        <f t="shared" si="0"/>
        <v>0.006400462962962964</v>
      </c>
      <c r="M42" s="41"/>
    </row>
    <row r="43" spans="1:13" ht="12">
      <c r="A43" s="16">
        <v>1</v>
      </c>
      <c r="B43" s="148" t="s">
        <v>50</v>
      </c>
      <c r="C43" s="43">
        <f t="shared" si="1"/>
        <v>0.03327546296296296</v>
      </c>
      <c r="D43" s="18">
        <f t="shared" si="2"/>
        <v>60</v>
      </c>
      <c r="E43" s="90">
        <v>7</v>
      </c>
      <c r="F43" s="207">
        <f>C47-C43</f>
        <v>0.005138888888888894</v>
      </c>
      <c r="G43" s="138"/>
      <c r="H43" s="94">
        <v>41</v>
      </c>
      <c r="I43" s="37" t="s">
        <v>30</v>
      </c>
      <c r="J43" s="166">
        <v>0.032546296296296295</v>
      </c>
      <c r="K43" s="167">
        <v>61</v>
      </c>
      <c r="L43" s="86">
        <f t="shared" si="0"/>
        <v>0.006509259259259259</v>
      </c>
      <c r="M43" s="39"/>
    </row>
    <row r="44" spans="1:13" ht="12">
      <c r="A44" s="17">
        <v>2</v>
      </c>
      <c r="B44" s="37" t="s">
        <v>71</v>
      </c>
      <c r="C44" s="44">
        <f t="shared" si="1"/>
        <v>0.034212962962962966</v>
      </c>
      <c r="D44" s="15">
        <f t="shared" si="2"/>
        <v>59</v>
      </c>
      <c r="E44" s="22">
        <v>7</v>
      </c>
      <c r="F44" s="220"/>
      <c r="G44" s="138"/>
      <c r="H44" s="94">
        <v>42</v>
      </c>
      <c r="I44" s="128" t="s">
        <v>50</v>
      </c>
      <c r="J44" s="166">
        <v>0.03327546296296296</v>
      </c>
      <c r="K44" s="167">
        <v>60</v>
      </c>
      <c r="L44" s="86">
        <f t="shared" si="0"/>
        <v>0.006655092592592592</v>
      </c>
      <c r="M44" s="39"/>
    </row>
    <row r="45" spans="1:12" ht="12">
      <c r="A45" s="17">
        <v>3</v>
      </c>
      <c r="B45" s="37" t="s">
        <v>47</v>
      </c>
      <c r="C45" s="44">
        <f t="shared" si="1"/>
        <v>0.03662037037037037</v>
      </c>
      <c r="D45" s="15">
        <f t="shared" si="2"/>
        <v>58</v>
      </c>
      <c r="E45" s="22">
        <v>7</v>
      </c>
      <c r="F45" s="220"/>
      <c r="G45" s="138"/>
      <c r="H45" s="94">
        <v>43</v>
      </c>
      <c r="I45" s="37" t="s">
        <v>71</v>
      </c>
      <c r="J45" s="166">
        <v>0.034212962962962966</v>
      </c>
      <c r="K45" s="167">
        <v>59</v>
      </c>
      <c r="L45" s="86">
        <f t="shared" si="0"/>
        <v>0.006842592592592593</v>
      </c>
    </row>
    <row r="46" spans="1:12" ht="12">
      <c r="A46" s="17">
        <v>4</v>
      </c>
      <c r="B46" s="37" t="s">
        <v>73</v>
      </c>
      <c r="C46" s="44" t="str">
        <f t="shared" si="1"/>
        <v>00:54:47</v>
      </c>
      <c r="D46" s="15">
        <f t="shared" si="2"/>
        <v>55</v>
      </c>
      <c r="E46" s="22">
        <v>7</v>
      </c>
      <c r="F46" s="220"/>
      <c r="G46" s="138"/>
      <c r="H46" s="94">
        <v>44</v>
      </c>
      <c r="I46" s="37" t="s">
        <v>47</v>
      </c>
      <c r="J46" s="166">
        <v>0.03662037037037037</v>
      </c>
      <c r="K46" s="167">
        <v>58</v>
      </c>
      <c r="L46" s="86">
        <f t="shared" si="0"/>
        <v>0.007324074074074075</v>
      </c>
    </row>
    <row r="47" spans="1:12" ht="12">
      <c r="A47" s="10">
        <v>5</v>
      </c>
      <c r="B47" s="38" t="s">
        <v>56</v>
      </c>
      <c r="C47" s="45">
        <f t="shared" si="1"/>
        <v>0.03841435185185185</v>
      </c>
      <c r="D47" s="88">
        <f t="shared" si="2"/>
        <v>54</v>
      </c>
      <c r="E47" s="23">
        <v>7</v>
      </c>
      <c r="F47" s="221"/>
      <c r="G47" s="138"/>
      <c r="H47" s="94">
        <v>45</v>
      </c>
      <c r="I47" s="37" t="s">
        <v>57</v>
      </c>
      <c r="J47" s="130">
        <v>0.03721064814814815</v>
      </c>
      <c r="K47" s="167">
        <v>57</v>
      </c>
      <c r="L47" s="86">
        <f t="shared" si="0"/>
        <v>0.00744212962962963</v>
      </c>
    </row>
    <row r="48" spans="1:12" ht="12">
      <c r="A48" s="16">
        <v>1</v>
      </c>
      <c r="B48" s="35" t="s">
        <v>57</v>
      </c>
      <c r="C48" s="43">
        <f t="shared" si="1"/>
        <v>0.03721064814814815</v>
      </c>
      <c r="D48" s="18">
        <f t="shared" si="2"/>
        <v>57</v>
      </c>
      <c r="E48" s="90">
        <v>8</v>
      </c>
      <c r="F48" s="207">
        <f>C51-C48</f>
        <v>0.01364583333333333</v>
      </c>
      <c r="G48" s="138"/>
      <c r="H48" s="94">
        <v>46</v>
      </c>
      <c r="I48" s="37" t="s">
        <v>168</v>
      </c>
      <c r="J48" s="166">
        <v>0.03760416666666667</v>
      </c>
      <c r="K48" s="167">
        <v>56</v>
      </c>
      <c r="L48" s="86">
        <f t="shared" si="0"/>
        <v>0.007520833333333333</v>
      </c>
    </row>
    <row r="49" spans="1:12" ht="12">
      <c r="A49" s="17">
        <v>2</v>
      </c>
      <c r="B49" s="37" t="s">
        <v>168</v>
      </c>
      <c r="C49" s="44">
        <f t="shared" si="1"/>
        <v>0.03760416666666667</v>
      </c>
      <c r="D49" s="15">
        <f t="shared" si="2"/>
        <v>56</v>
      </c>
      <c r="E49" s="22">
        <v>8</v>
      </c>
      <c r="F49" s="220"/>
      <c r="G49" s="143"/>
      <c r="H49" s="94">
        <v>47</v>
      </c>
      <c r="I49" s="37" t="s">
        <v>73</v>
      </c>
      <c r="J49" s="130" t="s">
        <v>159</v>
      </c>
      <c r="K49" s="167">
        <v>55</v>
      </c>
      <c r="L49" s="86">
        <f t="shared" si="0"/>
        <v>0.007608796296296296</v>
      </c>
    </row>
    <row r="50" spans="1:12" ht="12">
      <c r="A50" s="17">
        <v>3</v>
      </c>
      <c r="B50" s="37" t="s">
        <v>75</v>
      </c>
      <c r="C50" s="44">
        <f t="shared" si="1"/>
        <v>0.03890046296296296</v>
      </c>
      <c r="D50" s="15">
        <f t="shared" si="2"/>
        <v>53</v>
      </c>
      <c r="E50" s="22">
        <v>8</v>
      </c>
      <c r="F50" s="220"/>
      <c r="G50" s="168"/>
      <c r="H50" s="94">
        <v>48</v>
      </c>
      <c r="I50" s="37" t="s">
        <v>56</v>
      </c>
      <c r="J50" s="130">
        <v>0.03841435185185185</v>
      </c>
      <c r="K50" s="167">
        <v>54</v>
      </c>
      <c r="L50" s="86">
        <f t="shared" si="0"/>
        <v>0.00768287037037037</v>
      </c>
    </row>
    <row r="51" spans="1:12" ht="12">
      <c r="A51" s="10">
        <v>4</v>
      </c>
      <c r="B51" s="38" t="s">
        <v>38</v>
      </c>
      <c r="C51" s="45">
        <f t="shared" si="1"/>
        <v>0.05085648148148148</v>
      </c>
      <c r="D51" s="88">
        <f t="shared" si="2"/>
        <v>52</v>
      </c>
      <c r="E51" s="23">
        <v>8</v>
      </c>
      <c r="F51" s="221"/>
      <c r="G51" s="168"/>
      <c r="H51" s="94">
        <v>49</v>
      </c>
      <c r="I51" s="37" t="s">
        <v>75</v>
      </c>
      <c r="J51" s="130">
        <v>0.03890046296296296</v>
      </c>
      <c r="K51" s="167">
        <v>53</v>
      </c>
      <c r="L51" s="86">
        <f t="shared" si="0"/>
        <v>0.007780092592592593</v>
      </c>
    </row>
    <row r="52" spans="1:12" ht="12">
      <c r="A52" s="5"/>
      <c r="B52" s="39"/>
      <c r="C52" s="149"/>
      <c r="D52" s="150"/>
      <c r="E52" s="27"/>
      <c r="F52" s="169"/>
      <c r="G52" s="169"/>
      <c r="H52" s="153">
        <v>50</v>
      </c>
      <c r="I52" s="38" t="s">
        <v>38</v>
      </c>
      <c r="J52" s="134">
        <v>0.05085648148148148</v>
      </c>
      <c r="K52" s="167">
        <v>52</v>
      </c>
      <c r="L52" s="87">
        <f t="shared" si="0"/>
        <v>0.010171296296296296</v>
      </c>
    </row>
    <row r="53" spans="1:12" ht="12.75">
      <c r="A53" s="5"/>
      <c r="B53" s="39"/>
      <c r="C53" s="149"/>
      <c r="D53" s="150"/>
      <c r="E53" s="27"/>
      <c r="F53" s="151"/>
      <c r="G53" s="151"/>
      <c r="H53" s="71"/>
      <c r="I53" s="154"/>
      <c r="J53" s="155"/>
      <c r="K53" s="156"/>
      <c r="L53" s="157"/>
    </row>
    <row r="54" spans="1:12" ht="12.75">
      <c r="A54" s="5"/>
      <c r="B54" s="39"/>
      <c r="C54" s="149"/>
      <c r="D54" s="150"/>
      <c r="E54" s="27"/>
      <c r="F54" s="151"/>
      <c r="G54" s="151"/>
      <c r="H54" s="5"/>
      <c r="I54" s="39"/>
      <c r="J54" s="158"/>
      <c r="K54" s="159"/>
      <c r="L54" s="160"/>
    </row>
    <row r="55" spans="1:12" ht="12.75">
      <c r="A55" s="5"/>
      <c r="B55" s="39"/>
      <c r="C55" s="149"/>
      <c r="D55" s="150"/>
      <c r="E55" s="27"/>
      <c r="F55" s="151"/>
      <c r="G55" s="151"/>
      <c r="H55" s="5"/>
      <c r="I55" s="39"/>
      <c r="J55" s="161"/>
      <c r="K55" s="159"/>
      <c r="L55" s="160"/>
    </row>
    <row r="56" spans="1:12" ht="12.75">
      <c r="A56" s="5"/>
      <c r="B56" s="39"/>
      <c r="C56" s="149"/>
      <c r="D56" s="150"/>
      <c r="E56" s="27"/>
      <c r="F56" s="222"/>
      <c r="G56" s="152"/>
      <c r="H56" s="5"/>
      <c r="I56" s="39"/>
      <c r="J56" s="158"/>
      <c r="K56" s="159"/>
      <c r="L56" s="160"/>
    </row>
    <row r="57" spans="1:12" ht="12.75">
      <c r="A57" s="5"/>
      <c r="B57" s="39"/>
      <c r="C57" s="149"/>
      <c r="D57" s="150"/>
      <c r="E57" s="27"/>
      <c r="F57" s="223"/>
      <c r="G57" s="151"/>
      <c r="H57" s="5"/>
      <c r="I57" s="39"/>
      <c r="J57" s="158"/>
      <c r="K57" s="159"/>
      <c r="L57" s="160"/>
    </row>
    <row r="58" spans="1:12" ht="12.75">
      <c r="A58" s="5"/>
      <c r="B58" s="39"/>
      <c r="C58" s="149"/>
      <c r="D58" s="150"/>
      <c r="E58" s="27"/>
      <c r="F58" s="223"/>
      <c r="G58" s="151"/>
      <c r="H58" s="5"/>
      <c r="I58" s="39"/>
      <c r="J58" s="158"/>
      <c r="K58" s="5"/>
      <c r="L58" s="160"/>
    </row>
    <row r="59" spans="1:12" ht="12.75">
      <c r="A59" s="5"/>
      <c r="B59" s="39"/>
      <c r="C59" s="149"/>
      <c r="D59" s="150"/>
      <c r="E59" s="27"/>
      <c r="F59" s="223"/>
      <c r="G59" s="151"/>
      <c r="H59" s="5"/>
      <c r="I59" s="39"/>
      <c r="J59" s="161"/>
      <c r="K59" s="5"/>
      <c r="L59" s="160"/>
    </row>
    <row r="60" spans="6:12" ht="12">
      <c r="F60" s="140"/>
      <c r="G60" s="140"/>
      <c r="H60" s="3"/>
      <c r="I60" s="3"/>
      <c r="J60" s="3"/>
      <c r="K60" s="3"/>
      <c r="L60" s="3"/>
    </row>
    <row r="61" spans="6:7" ht="12">
      <c r="F61" s="140"/>
      <c r="G61" s="140"/>
    </row>
    <row r="62" spans="6:7" ht="12">
      <c r="F62" s="140"/>
      <c r="G62" s="140"/>
    </row>
  </sheetData>
  <sheetProtection/>
  <mergeCells count="10">
    <mergeCell ref="A1:K1"/>
    <mergeCell ref="F43:F47"/>
    <mergeCell ref="F48:F51"/>
    <mergeCell ref="F56:F59"/>
    <mergeCell ref="F3:F11"/>
    <mergeCell ref="F12:F14"/>
    <mergeCell ref="F15:F18"/>
    <mergeCell ref="F19:F24"/>
    <mergeCell ref="F25:F35"/>
    <mergeCell ref="F36:F42"/>
  </mergeCells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K60"/>
  <sheetViews>
    <sheetView showGridLines="0" zoomScalePageLayoutView="0" workbookViewId="0" topLeftCell="A19">
      <selection activeCell="D3" sqref="D3"/>
    </sheetView>
  </sheetViews>
  <sheetFormatPr defaultColWidth="13.57421875" defaultRowHeight="10.5" customHeight="1"/>
  <cols>
    <col min="1" max="1" width="4.421875" style="2" customWidth="1"/>
    <col min="2" max="2" width="19.57421875" style="1" bestFit="1" customWidth="1"/>
    <col min="3" max="3" width="6.8515625" style="27" bestFit="1" customWidth="1"/>
    <col min="4" max="4" width="6.140625" style="2" bestFit="1" customWidth="1"/>
    <col min="5" max="5" width="4.421875" style="4" bestFit="1" customWidth="1"/>
    <col min="6" max="6" width="4.140625" style="2" bestFit="1" customWidth="1"/>
    <col min="7" max="7" width="19.57421875" style="1" bestFit="1" customWidth="1"/>
    <col min="8" max="8" width="7.8515625" style="53" bestFit="1" customWidth="1"/>
    <col min="9" max="9" width="6.140625" style="2" bestFit="1" customWidth="1"/>
    <col min="10" max="10" width="7.140625" style="56" customWidth="1"/>
    <col min="11" max="11" width="15.57421875" style="36" customWidth="1"/>
    <col min="12" max="16384" width="13.57421875" style="1" customWidth="1"/>
  </cols>
  <sheetData>
    <row r="1" spans="1:11" s="6" customFormat="1" ht="18.75" customHeight="1">
      <c r="A1" s="228" t="s">
        <v>170</v>
      </c>
      <c r="B1" s="219"/>
      <c r="C1" s="219"/>
      <c r="D1" s="219"/>
      <c r="E1" s="219"/>
      <c r="F1" s="219"/>
      <c r="G1" s="219"/>
      <c r="H1" s="219"/>
      <c r="I1" s="219"/>
      <c r="J1" s="55">
        <v>4.88</v>
      </c>
      <c r="K1" s="6" t="s">
        <v>21</v>
      </c>
    </row>
    <row r="2" spans="1:11" s="2" customFormat="1" ht="12">
      <c r="A2" s="24" t="s">
        <v>5</v>
      </c>
      <c r="B2" s="24" t="s">
        <v>7</v>
      </c>
      <c r="C2" s="13" t="s">
        <v>0</v>
      </c>
      <c r="D2" s="12" t="s">
        <v>1</v>
      </c>
      <c r="E2" s="14" t="s">
        <v>32</v>
      </c>
      <c r="F2" s="12" t="s">
        <v>5</v>
      </c>
      <c r="G2" s="7" t="s">
        <v>6</v>
      </c>
      <c r="H2" s="52" t="s">
        <v>0</v>
      </c>
      <c r="I2" s="12" t="s">
        <v>1</v>
      </c>
      <c r="J2" s="12" t="s">
        <v>19</v>
      </c>
      <c r="K2" s="40" t="s">
        <v>15</v>
      </c>
    </row>
    <row r="3" spans="1:11" ht="12">
      <c r="A3" s="26">
        <v>1</v>
      </c>
      <c r="B3" s="37" t="s">
        <v>23</v>
      </c>
      <c r="C3" s="43">
        <f aca="true" t="shared" si="0" ref="C3:C34">VLOOKUP($B3,$G$2:$I$57,2,FALSE)</f>
        <v>0.020694444444444446</v>
      </c>
      <c r="D3" s="18">
        <f aca="true" t="shared" si="1" ref="D3:D34">VLOOKUP($B3,$G$2:$I$57,3,FALSE)</f>
        <v>100</v>
      </c>
      <c r="E3" s="25">
        <v>1</v>
      </c>
      <c r="F3" s="16">
        <v>1</v>
      </c>
      <c r="G3" s="37" t="s">
        <v>23</v>
      </c>
      <c r="H3" s="163">
        <v>0.020694444444444446</v>
      </c>
      <c r="I3" s="28">
        <v>100</v>
      </c>
      <c r="J3" s="57">
        <f aca="true" t="shared" si="2" ref="J3:J44">H3/J$1</f>
        <v>0.0042406648451730426</v>
      </c>
      <c r="K3" s="41" t="s">
        <v>181</v>
      </c>
    </row>
    <row r="4" spans="1:11" ht="12">
      <c r="A4" s="20">
        <v>2</v>
      </c>
      <c r="B4" s="128" t="s">
        <v>64</v>
      </c>
      <c r="C4" s="44">
        <f t="shared" si="0"/>
        <v>0.021284722222222222</v>
      </c>
      <c r="D4" s="15">
        <f t="shared" si="1"/>
        <v>99</v>
      </c>
      <c r="E4" s="21">
        <v>1</v>
      </c>
      <c r="F4" s="17">
        <v>2</v>
      </c>
      <c r="G4" s="128" t="s">
        <v>64</v>
      </c>
      <c r="H4" s="166">
        <v>0.021284722222222222</v>
      </c>
      <c r="I4" s="19">
        <v>99</v>
      </c>
      <c r="J4" s="59">
        <f t="shared" si="2"/>
        <v>0.0043616234061930785</v>
      </c>
      <c r="K4" s="41" t="s">
        <v>66</v>
      </c>
    </row>
    <row r="5" spans="1:11" ht="12">
      <c r="A5" s="20">
        <v>3</v>
      </c>
      <c r="B5" s="37" t="s">
        <v>40</v>
      </c>
      <c r="C5" s="44">
        <f t="shared" si="0"/>
        <v>0.021631944444444443</v>
      </c>
      <c r="D5" s="15">
        <f t="shared" si="1"/>
        <v>98</v>
      </c>
      <c r="E5" s="21">
        <v>1</v>
      </c>
      <c r="F5" s="17">
        <v>3</v>
      </c>
      <c r="G5" s="37" t="s">
        <v>40</v>
      </c>
      <c r="H5" s="166">
        <v>0.021631944444444443</v>
      </c>
      <c r="I5" s="19">
        <v>98</v>
      </c>
      <c r="J5" s="59">
        <f t="shared" si="2"/>
        <v>0.004432775500910747</v>
      </c>
      <c r="K5" s="41"/>
    </row>
    <row r="6" spans="1:11" ht="12">
      <c r="A6" s="20">
        <v>4</v>
      </c>
      <c r="B6" s="128" t="s">
        <v>104</v>
      </c>
      <c r="C6" s="44">
        <f t="shared" si="0"/>
        <v>0.021967592592592594</v>
      </c>
      <c r="D6" s="15">
        <f t="shared" si="1"/>
        <v>97</v>
      </c>
      <c r="E6" s="21">
        <v>1</v>
      </c>
      <c r="F6" s="17">
        <v>4</v>
      </c>
      <c r="G6" s="128" t="s">
        <v>104</v>
      </c>
      <c r="H6" s="166">
        <v>0.021967592592592594</v>
      </c>
      <c r="I6" s="19">
        <v>97</v>
      </c>
      <c r="J6" s="59">
        <f t="shared" si="2"/>
        <v>0.004501555859137827</v>
      </c>
      <c r="K6" s="41"/>
    </row>
    <row r="7" spans="1:11" ht="12">
      <c r="A7" s="20">
        <v>5</v>
      </c>
      <c r="B7" s="37" t="s">
        <v>33</v>
      </c>
      <c r="C7" s="44">
        <f t="shared" si="0"/>
        <v>0.022430555555555554</v>
      </c>
      <c r="D7" s="15">
        <f t="shared" si="1"/>
        <v>96</v>
      </c>
      <c r="E7" s="21">
        <v>1</v>
      </c>
      <c r="F7" s="17">
        <v>5</v>
      </c>
      <c r="G7" s="37" t="s">
        <v>33</v>
      </c>
      <c r="H7" s="166">
        <v>0.022430555555555554</v>
      </c>
      <c r="I7" s="19">
        <v>96</v>
      </c>
      <c r="J7" s="59">
        <f t="shared" si="2"/>
        <v>0.004596425318761384</v>
      </c>
      <c r="K7" s="41"/>
    </row>
    <row r="8" spans="1:11" ht="12">
      <c r="A8" s="20">
        <v>6</v>
      </c>
      <c r="B8" s="36" t="s">
        <v>65</v>
      </c>
      <c r="C8" s="44">
        <f t="shared" si="0"/>
        <v>0.024224537037037034</v>
      </c>
      <c r="D8" s="15">
        <f t="shared" si="1"/>
        <v>86</v>
      </c>
      <c r="E8" s="21">
        <v>1</v>
      </c>
      <c r="F8" s="17">
        <v>6</v>
      </c>
      <c r="G8" s="1" t="s">
        <v>171</v>
      </c>
      <c r="H8" s="166">
        <v>0.022824074074074076</v>
      </c>
      <c r="I8" s="19">
        <v>95</v>
      </c>
      <c r="J8" s="59">
        <f t="shared" si="2"/>
        <v>0.004677064359441409</v>
      </c>
      <c r="K8" s="41"/>
    </row>
    <row r="9" spans="1:11" ht="12">
      <c r="A9" s="16">
        <v>1</v>
      </c>
      <c r="B9" s="62" t="s">
        <v>171</v>
      </c>
      <c r="C9" s="43">
        <f t="shared" si="0"/>
        <v>0.022824074074074076</v>
      </c>
      <c r="D9" s="16">
        <f t="shared" si="1"/>
        <v>95</v>
      </c>
      <c r="E9" s="25">
        <v>2</v>
      </c>
      <c r="F9" s="17">
        <v>7</v>
      </c>
      <c r="G9" s="1" t="s">
        <v>85</v>
      </c>
      <c r="H9" s="166">
        <v>0.023113425925925926</v>
      </c>
      <c r="I9" s="19">
        <v>94</v>
      </c>
      <c r="J9" s="59">
        <f t="shared" si="2"/>
        <v>0.004736357771706132</v>
      </c>
      <c r="K9" s="41"/>
    </row>
    <row r="10" spans="1:11" ht="12">
      <c r="A10" s="17">
        <v>2</v>
      </c>
      <c r="B10" s="37" t="s">
        <v>105</v>
      </c>
      <c r="C10" s="44">
        <f t="shared" si="0"/>
        <v>0.023217592592592592</v>
      </c>
      <c r="D10" s="15">
        <f t="shared" si="1"/>
        <v>93</v>
      </c>
      <c r="E10" s="21">
        <v>2</v>
      </c>
      <c r="F10" s="17">
        <v>8</v>
      </c>
      <c r="G10" s="37" t="s">
        <v>105</v>
      </c>
      <c r="H10" s="166">
        <v>0.023217592592592592</v>
      </c>
      <c r="I10" s="19">
        <v>93</v>
      </c>
      <c r="J10" s="59">
        <f>H10/J$1</f>
        <v>0.004757703400121433</v>
      </c>
      <c r="K10" s="41"/>
    </row>
    <row r="11" spans="1:11" ht="12">
      <c r="A11" s="17">
        <v>3</v>
      </c>
      <c r="B11" s="37" t="s">
        <v>36</v>
      </c>
      <c r="C11" s="44">
        <f t="shared" si="0"/>
        <v>0.023240740740740742</v>
      </c>
      <c r="D11" s="17">
        <f t="shared" si="1"/>
        <v>91</v>
      </c>
      <c r="E11" s="21">
        <v>2</v>
      </c>
      <c r="F11" s="17">
        <v>9</v>
      </c>
      <c r="G11" s="37" t="s">
        <v>24</v>
      </c>
      <c r="H11" s="166">
        <v>0.023229166666666665</v>
      </c>
      <c r="I11" s="19">
        <v>92</v>
      </c>
      <c r="J11" s="59">
        <f aca="true" t="shared" si="3" ref="J11:J28">H11/J$1</f>
        <v>0.004760075136612022</v>
      </c>
      <c r="K11" s="41"/>
    </row>
    <row r="12" spans="1:11" ht="12">
      <c r="A12" s="17">
        <v>4</v>
      </c>
      <c r="B12" s="37" t="s">
        <v>48</v>
      </c>
      <c r="C12" s="44">
        <f t="shared" si="0"/>
        <v>0.02361111111111111</v>
      </c>
      <c r="D12" s="17">
        <f t="shared" si="1"/>
        <v>90</v>
      </c>
      <c r="E12" s="21">
        <v>2</v>
      </c>
      <c r="F12" s="17">
        <v>10</v>
      </c>
      <c r="G12" s="37" t="s">
        <v>36</v>
      </c>
      <c r="H12" s="166">
        <v>0.023240740740740742</v>
      </c>
      <c r="I12" s="19">
        <v>91</v>
      </c>
      <c r="J12" s="59">
        <f t="shared" si="3"/>
        <v>0.004762446873102611</v>
      </c>
      <c r="K12" s="41"/>
    </row>
    <row r="13" spans="1:11" ht="12">
      <c r="A13" s="10">
        <v>5</v>
      </c>
      <c r="B13" s="42" t="s">
        <v>67</v>
      </c>
      <c r="C13" s="45">
        <f t="shared" si="0"/>
        <v>0.02832175925925926</v>
      </c>
      <c r="D13" s="10">
        <f t="shared" si="1"/>
        <v>66</v>
      </c>
      <c r="E13" s="89">
        <v>2</v>
      </c>
      <c r="F13" s="17">
        <v>11</v>
      </c>
      <c r="G13" s="37" t="s">
        <v>48</v>
      </c>
      <c r="H13" s="166">
        <v>0.02361111111111111</v>
      </c>
      <c r="I13" s="19">
        <v>90</v>
      </c>
      <c r="J13" s="59">
        <f t="shared" si="3"/>
        <v>0.004838342440801457</v>
      </c>
      <c r="K13" s="41"/>
    </row>
    <row r="14" spans="1:11" ht="12">
      <c r="A14" s="17">
        <v>1</v>
      </c>
      <c r="B14" s="1" t="s">
        <v>85</v>
      </c>
      <c r="C14" s="44">
        <f t="shared" si="0"/>
        <v>0.023113425925925926</v>
      </c>
      <c r="D14" s="17">
        <f t="shared" si="1"/>
        <v>94</v>
      </c>
      <c r="E14" s="21">
        <v>3</v>
      </c>
      <c r="F14" s="17">
        <v>12</v>
      </c>
      <c r="G14" s="1" t="s">
        <v>172</v>
      </c>
      <c r="H14" s="166">
        <v>0.023750000000000004</v>
      </c>
      <c r="I14" s="19">
        <v>89</v>
      </c>
      <c r="J14" s="59">
        <f t="shared" si="3"/>
        <v>0.004866803278688526</v>
      </c>
      <c r="K14" s="41"/>
    </row>
    <row r="15" spans="1:11" ht="12">
      <c r="A15" s="17">
        <v>2</v>
      </c>
      <c r="B15" s="37" t="s">
        <v>24</v>
      </c>
      <c r="C15" s="44">
        <f t="shared" si="0"/>
        <v>0.023229166666666665</v>
      </c>
      <c r="D15" s="17">
        <f t="shared" si="1"/>
        <v>92</v>
      </c>
      <c r="E15" s="21">
        <v>3</v>
      </c>
      <c r="F15" s="17">
        <v>13</v>
      </c>
      <c r="G15" s="37" t="s">
        <v>35</v>
      </c>
      <c r="H15" s="166">
        <v>0.023807870370370368</v>
      </c>
      <c r="I15" s="19">
        <v>88</v>
      </c>
      <c r="J15" s="59">
        <f t="shared" si="3"/>
        <v>0.004878661961141469</v>
      </c>
      <c r="K15" s="41"/>
    </row>
    <row r="16" spans="1:11" ht="12">
      <c r="A16" s="17">
        <v>3</v>
      </c>
      <c r="B16" s="33" t="s">
        <v>172</v>
      </c>
      <c r="C16" s="44">
        <f t="shared" si="0"/>
        <v>0.023750000000000004</v>
      </c>
      <c r="D16" s="17">
        <f t="shared" si="1"/>
        <v>89</v>
      </c>
      <c r="E16" s="21">
        <v>3</v>
      </c>
      <c r="F16" s="17">
        <v>14</v>
      </c>
      <c r="G16" s="37" t="s">
        <v>51</v>
      </c>
      <c r="H16" s="166">
        <v>0.0241087962962963</v>
      </c>
      <c r="I16" s="19">
        <v>87</v>
      </c>
      <c r="J16" s="59">
        <f t="shared" si="3"/>
        <v>0.004940327109896782</v>
      </c>
      <c r="K16" s="41"/>
    </row>
    <row r="17" spans="1:11" ht="12">
      <c r="A17" s="17">
        <v>4</v>
      </c>
      <c r="B17" s="37" t="s">
        <v>35</v>
      </c>
      <c r="C17" s="44">
        <f t="shared" si="0"/>
        <v>0.023807870370370368</v>
      </c>
      <c r="D17" s="17">
        <f t="shared" si="1"/>
        <v>88</v>
      </c>
      <c r="E17" s="21">
        <v>3</v>
      </c>
      <c r="F17" s="17">
        <v>15</v>
      </c>
      <c r="G17" s="37" t="s">
        <v>65</v>
      </c>
      <c r="H17" s="166">
        <v>0.024224537037037034</v>
      </c>
      <c r="I17" s="19">
        <v>86</v>
      </c>
      <c r="J17" s="59">
        <f t="shared" si="3"/>
        <v>0.004964044474802671</v>
      </c>
      <c r="K17" s="41"/>
    </row>
    <row r="18" spans="1:11" ht="12">
      <c r="A18" s="17">
        <v>5</v>
      </c>
      <c r="B18" s="37" t="s">
        <v>51</v>
      </c>
      <c r="C18" s="44">
        <f t="shared" si="0"/>
        <v>0.0241087962962963</v>
      </c>
      <c r="D18" s="17">
        <f t="shared" si="1"/>
        <v>87</v>
      </c>
      <c r="E18" s="21">
        <v>3</v>
      </c>
      <c r="F18" s="17">
        <v>16</v>
      </c>
      <c r="G18" s="128" t="s">
        <v>107</v>
      </c>
      <c r="H18" s="166">
        <v>0.024270833333333335</v>
      </c>
      <c r="I18" s="19">
        <v>85</v>
      </c>
      <c r="J18" s="59">
        <f t="shared" si="3"/>
        <v>0.004973531420765028</v>
      </c>
      <c r="K18" s="41"/>
    </row>
    <row r="19" spans="1:11" ht="12">
      <c r="A19" s="17">
        <v>6</v>
      </c>
      <c r="B19" s="1" t="s">
        <v>173</v>
      </c>
      <c r="C19" s="44">
        <f t="shared" si="0"/>
        <v>0.024652777777777777</v>
      </c>
      <c r="D19" s="17">
        <f t="shared" si="1"/>
        <v>84</v>
      </c>
      <c r="E19" s="22">
        <v>3</v>
      </c>
      <c r="F19" s="17">
        <v>17</v>
      </c>
      <c r="G19" s="1" t="s">
        <v>173</v>
      </c>
      <c r="H19" s="166">
        <v>0.024652777777777777</v>
      </c>
      <c r="I19" s="19">
        <v>84</v>
      </c>
      <c r="J19" s="59">
        <f t="shared" si="3"/>
        <v>0.0050517987249544625</v>
      </c>
      <c r="K19" s="41"/>
    </row>
    <row r="20" spans="1:11" ht="12">
      <c r="A20" s="17">
        <v>7</v>
      </c>
      <c r="B20" s="37" t="s">
        <v>66</v>
      </c>
      <c r="C20" s="44">
        <f t="shared" si="0"/>
        <v>0.024837962962962964</v>
      </c>
      <c r="D20" s="17">
        <f t="shared" si="1"/>
        <v>83</v>
      </c>
      <c r="E20" s="22">
        <v>3</v>
      </c>
      <c r="F20" s="17">
        <v>18</v>
      </c>
      <c r="G20" s="37" t="s">
        <v>66</v>
      </c>
      <c r="H20" s="166">
        <v>0.024837962962962964</v>
      </c>
      <c r="I20" s="19">
        <v>83</v>
      </c>
      <c r="J20" s="59">
        <f t="shared" si="3"/>
        <v>0.005089746508803886</v>
      </c>
      <c r="K20" s="41"/>
    </row>
    <row r="21" spans="1:11" ht="12">
      <c r="A21" s="16">
        <v>1</v>
      </c>
      <c r="B21" s="148" t="s">
        <v>107</v>
      </c>
      <c r="C21" s="43">
        <f t="shared" si="0"/>
        <v>0.024270833333333335</v>
      </c>
      <c r="D21" s="16">
        <f t="shared" si="1"/>
        <v>85</v>
      </c>
      <c r="E21" s="90">
        <v>4</v>
      </c>
      <c r="F21" s="17">
        <v>19</v>
      </c>
      <c r="G21" s="1" t="s">
        <v>42</v>
      </c>
      <c r="H21" s="166">
        <v>0.02516203703703704</v>
      </c>
      <c r="I21" s="19">
        <v>82</v>
      </c>
      <c r="J21" s="59">
        <f t="shared" si="3"/>
        <v>0.005156155130540377</v>
      </c>
      <c r="K21" s="41"/>
    </row>
    <row r="22" spans="1:11" ht="12">
      <c r="A22" s="17">
        <v>2</v>
      </c>
      <c r="B22" s="33" t="s">
        <v>42</v>
      </c>
      <c r="C22" s="44">
        <f t="shared" si="0"/>
        <v>0.02516203703703704</v>
      </c>
      <c r="D22" s="17">
        <f t="shared" si="1"/>
        <v>82</v>
      </c>
      <c r="E22" s="22">
        <v>4</v>
      </c>
      <c r="F22" s="17">
        <v>20</v>
      </c>
      <c r="G22" s="37" t="s">
        <v>68</v>
      </c>
      <c r="H22" s="166">
        <v>0.02521990740740741</v>
      </c>
      <c r="I22" s="19">
        <v>81</v>
      </c>
      <c r="J22" s="59">
        <f t="shared" si="3"/>
        <v>0.005168013812993322</v>
      </c>
      <c r="K22" s="41"/>
    </row>
    <row r="23" spans="1:11" ht="12">
      <c r="A23" s="17">
        <v>3</v>
      </c>
      <c r="B23" s="37" t="s">
        <v>68</v>
      </c>
      <c r="C23" s="44">
        <f t="shared" si="0"/>
        <v>0.02521990740740741</v>
      </c>
      <c r="D23" s="17">
        <f t="shared" si="1"/>
        <v>81</v>
      </c>
      <c r="E23" s="22">
        <v>4</v>
      </c>
      <c r="F23" s="17">
        <v>21</v>
      </c>
      <c r="G23" s="37" t="s">
        <v>69</v>
      </c>
      <c r="H23" s="166">
        <v>0.02549768518518519</v>
      </c>
      <c r="I23" s="19">
        <v>80</v>
      </c>
      <c r="J23" s="59">
        <f t="shared" si="3"/>
        <v>0.005224935488767457</v>
      </c>
      <c r="K23" s="41"/>
    </row>
    <row r="24" spans="1:11" ht="12">
      <c r="A24" s="17">
        <v>4</v>
      </c>
      <c r="B24" s="37" t="s">
        <v>69</v>
      </c>
      <c r="C24" s="44">
        <f t="shared" si="0"/>
        <v>0.02549768518518519</v>
      </c>
      <c r="D24" s="17">
        <f t="shared" si="1"/>
        <v>80</v>
      </c>
      <c r="E24" s="22">
        <v>4</v>
      </c>
      <c r="F24" s="17">
        <v>22</v>
      </c>
      <c r="G24" s="37" t="s">
        <v>45</v>
      </c>
      <c r="H24" s="166">
        <v>0.025555555555555554</v>
      </c>
      <c r="I24" s="19">
        <v>79</v>
      </c>
      <c r="J24" s="59">
        <f t="shared" si="3"/>
        <v>0.0052367941712204</v>
      </c>
      <c r="K24" s="41"/>
    </row>
    <row r="25" spans="1:11" ht="12">
      <c r="A25" s="20">
        <v>5</v>
      </c>
      <c r="B25" s="37" t="s">
        <v>45</v>
      </c>
      <c r="C25" s="44">
        <f t="shared" si="0"/>
        <v>0.025555555555555554</v>
      </c>
      <c r="D25" s="17">
        <f t="shared" si="1"/>
        <v>79</v>
      </c>
      <c r="E25" s="22">
        <v>4</v>
      </c>
      <c r="F25" s="17">
        <v>23</v>
      </c>
      <c r="G25" s="1" t="s">
        <v>43</v>
      </c>
      <c r="H25" s="166">
        <v>0.02560185185185185</v>
      </c>
      <c r="I25" s="19">
        <v>78</v>
      </c>
      <c r="J25" s="59">
        <f t="shared" si="3"/>
        <v>0.005246281117182757</v>
      </c>
      <c r="K25" s="41"/>
    </row>
    <row r="26" spans="1:11" ht="12">
      <c r="A26" s="17">
        <v>6</v>
      </c>
      <c r="B26" s="33" t="s">
        <v>43</v>
      </c>
      <c r="C26" s="44">
        <f t="shared" si="0"/>
        <v>0.02560185185185185</v>
      </c>
      <c r="D26" s="17">
        <f t="shared" si="1"/>
        <v>78</v>
      </c>
      <c r="E26" s="22">
        <v>4</v>
      </c>
      <c r="F26" s="17">
        <v>24</v>
      </c>
      <c r="G26" s="128" t="s">
        <v>98</v>
      </c>
      <c r="H26" s="166">
        <v>0.025613425925925925</v>
      </c>
      <c r="I26" s="19">
        <v>77</v>
      </c>
      <c r="J26" s="59">
        <f t="shared" si="3"/>
        <v>0.005248652853673345</v>
      </c>
      <c r="K26" s="41"/>
    </row>
    <row r="27" spans="1:11" ht="12">
      <c r="A27" s="17">
        <v>7</v>
      </c>
      <c r="B27" s="37" t="s">
        <v>60</v>
      </c>
      <c r="C27" s="44">
        <f t="shared" si="0"/>
        <v>0.025625</v>
      </c>
      <c r="D27" s="17">
        <f t="shared" si="1"/>
        <v>76</v>
      </c>
      <c r="E27" s="22">
        <v>4</v>
      </c>
      <c r="F27" s="17">
        <v>25</v>
      </c>
      <c r="G27" s="37" t="s">
        <v>60</v>
      </c>
      <c r="H27" s="166">
        <v>0.025625</v>
      </c>
      <c r="I27" s="19">
        <v>76</v>
      </c>
      <c r="J27" s="59">
        <f t="shared" si="3"/>
        <v>0.005251024590163934</v>
      </c>
      <c r="K27" s="41"/>
    </row>
    <row r="28" spans="1:11" ht="12">
      <c r="A28" s="17">
        <v>8</v>
      </c>
      <c r="B28" s="33" t="s">
        <v>26</v>
      </c>
      <c r="C28" s="44">
        <f t="shared" si="0"/>
        <v>0.025752314814814815</v>
      </c>
      <c r="D28" s="17">
        <f t="shared" si="1"/>
        <v>75</v>
      </c>
      <c r="E28" s="22">
        <v>4</v>
      </c>
      <c r="F28" s="17">
        <v>26</v>
      </c>
      <c r="G28" s="1" t="s">
        <v>26</v>
      </c>
      <c r="H28" s="166">
        <v>0.025752314814814815</v>
      </c>
      <c r="I28" s="19">
        <v>75</v>
      </c>
      <c r="J28" s="59">
        <f t="shared" si="3"/>
        <v>0.005277113691560413</v>
      </c>
      <c r="K28" s="41"/>
    </row>
    <row r="29" spans="1:11" ht="12">
      <c r="A29" s="20">
        <v>9</v>
      </c>
      <c r="B29" s="33" t="s">
        <v>174</v>
      </c>
      <c r="C29" s="44">
        <f t="shared" si="0"/>
        <v>0.02702546296296296</v>
      </c>
      <c r="D29" s="17">
        <f t="shared" si="1"/>
        <v>74</v>
      </c>
      <c r="E29" s="22">
        <v>4</v>
      </c>
      <c r="F29" s="17">
        <v>27</v>
      </c>
      <c r="G29" s="37" t="s">
        <v>175</v>
      </c>
      <c r="H29" s="166">
        <v>0.026805555555555555</v>
      </c>
      <c r="I29" s="19" t="s">
        <v>84</v>
      </c>
      <c r="J29" s="59">
        <f t="shared" si="2"/>
        <v>0.005492941712204007</v>
      </c>
      <c r="K29" s="41"/>
    </row>
    <row r="30" spans="1:11" ht="12">
      <c r="A30" s="20">
        <v>10</v>
      </c>
      <c r="B30" s="37" t="s">
        <v>25</v>
      </c>
      <c r="C30" s="44">
        <f t="shared" si="0"/>
        <v>0.027129629629629632</v>
      </c>
      <c r="D30" s="17">
        <f t="shared" si="1"/>
        <v>73</v>
      </c>
      <c r="E30" s="22">
        <v>4</v>
      </c>
      <c r="F30" s="17">
        <v>28</v>
      </c>
      <c r="G30" s="1" t="s">
        <v>174</v>
      </c>
      <c r="H30" s="166">
        <v>0.02702546296296296</v>
      </c>
      <c r="I30" s="19">
        <v>74</v>
      </c>
      <c r="J30" s="59">
        <f t="shared" si="2"/>
        <v>0.0055380047055251964</v>
      </c>
      <c r="K30" s="41"/>
    </row>
    <row r="31" spans="1:11" ht="12">
      <c r="A31" s="10">
        <v>11</v>
      </c>
      <c r="B31" s="42" t="s">
        <v>34</v>
      </c>
      <c r="C31" s="45">
        <f t="shared" si="0"/>
        <v>0.02802083333333333</v>
      </c>
      <c r="D31" s="10">
        <f t="shared" si="1"/>
        <v>68</v>
      </c>
      <c r="E31" s="23">
        <v>4</v>
      </c>
      <c r="F31" s="17">
        <v>29</v>
      </c>
      <c r="G31" s="37" t="s">
        <v>25</v>
      </c>
      <c r="H31" s="166">
        <v>0.027129629629629632</v>
      </c>
      <c r="I31" s="19">
        <v>73</v>
      </c>
      <c r="J31" s="59">
        <f t="shared" si="2"/>
        <v>0.005559350333940499</v>
      </c>
      <c r="K31" s="41"/>
    </row>
    <row r="32" spans="1:11" ht="12">
      <c r="A32" s="16">
        <v>1</v>
      </c>
      <c r="B32" s="148" t="s">
        <v>98</v>
      </c>
      <c r="C32" s="43">
        <f t="shared" si="0"/>
        <v>0.025613425925925925</v>
      </c>
      <c r="D32" s="16">
        <f t="shared" si="1"/>
        <v>77</v>
      </c>
      <c r="E32" s="90">
        <v>5</v>
      </c>
      <c r="F32" s="17">
        <v>30</v>
      </c>
      <c r="G32" s="37" t="s">
        <v>101</v>
      </c>
      <c r="H32" s="166">
        <v>0.027141203703703706</v>
      </c>
      <c r="I32" s="19">
        <v>72</v>
      </c>
      <c r="J32" s="59">
        <f t="shared" si="2"/>
        <v>0.005561722070431087</v>
      </c>
      <c r="K32" s="41"/>
    </row>
    <row r="33" spans="1:11" ht="12">
      <c r="A33" s="17">
        <v>2</v>
      </c>
      <c r="B33" s="37" t="s">
        <v>101</v>
      </c>
      <c r="C33" s="44">
        <f t="shared" si="0"/>
        <v>0.027141203703703706</v>
      </c>
      <c r="D33" s="17">
        <f t="shared" si="1"/>
        <v>72</v>
      </c>
      <c r="E33" s="22">
        <v>5</v>
      </c>
      <c r="F33" s="17">
        <v>31</v>
      </c>
      <c r="G33" s="36" t="s">
        <v>58</v>
      </c>
      <c r="H33" s="166">
        <v>0.027245370370370368</v>
      </c>
      <c r="I33" s="19">
        <v>71</v>
      </c>
      <c r="J33" s="59">
        <f t="shared" si="2"/>
        <v>0.005583067698846387</v>
      </c>
      <c r="K33" s="41"/>
    </row>
    <row r="34" spans="1:11" ht="12">
      <c r="A34" s="17">
        <v>3</v>
      </c>
      <c r="B34" s="37" t="s">
        <v>27</v>
      </c>
      <c r="C34" s="44">
        <f t="shared" si="0"/>
        <v>0.027824074074074074</v>
      </c>
      <c r="D34" s="17">
        <f t="shared" si="1"/>
        <v>70</v>
      </c>
      <c r="E34" s="22">
        <v>5</v>
      </c>
      <c r="F34" s="17">
        <v>32</v>
      </c>
      <c r="G34" s="37" t="s">
        <v>27</v>
      </c>
      <c r="H34" s="166">
        <v>0.027824074074074074</v>
      </c>
      <c r="I34" s="19">
        <v>70</v>
      </c>
      <c r="J34" s="59">
        <f t="shared" si="2"/>
        <v>0.005701654523375835</v>
      </c>
      <c r="K34" s="41"/>
    </row>
    <row r="35" spans="1:11" ht="12">
      <c r="A35" s="17">
        <v>4</v>
      </c>
      <c r="B35" s="37" t="s">
        <v>46</v>
      </c>
      <c r="C35" s="44">
        <f aca="true" t="shared" si="4" ref="C35:C52">VLOOKUP($B35,$G$2:$I$57,2,FALSE)</f>
        <v>0.02791666666666667</v>
      </c>
      <c r="D35" s="17">
        <f aca="true" t="shared" si="5" ref="D35:D52">VLOOKUP($B35,$G$2:$I$57,3,FALSE)</f>
        <v>69</v>
      </c>
      <c r="E35" s="22">
        <v>5</v>
      </c>
      <c r="F35" s="17">
        <v>33</v>
      </c>
      <c r="G35" s="37" t="s">
        <v>46</v>
      </c>
      <c r="H35" s="166">
        <v>0.02791666666666667</v>
      </c>
      <c r="I35" s="19">
        <v>69</v>
      </c>
      <c r="J35" s="59">
        <f t="shared" si="2"/>
        <v>0.005720628415300547</v>
      </c>
      <c r="K35" s="41"/>
    </row>
    <row r="36" spans="1:11" ht="12">
      <c r="A36" s="17">
        <v>5</v>
      </c>
      <c r="B36" s="37" t="s">
        <v>61</v>
      </c>
      <c r="C36" s="44">
        <f t="shared" si="4"/>
        <v>0.028252314814814813</v>
      </c>
      <c r="D36" s="17">
        <f t="shared" si="5"/>
        <v>67</v>
      </c>
      <c r="E36" s="22">
        <v>5</v>
      </c>
      <c r="F36" s="17">
        <v>34</v>
      </c>
      <c r="G36" s="1" t="s">
        <v>34</v>
      </c>
      <c r="H36" s="166">
        <v>0.02802083333333333</v>
      </c>
      <c r="I36" s="19">
        <v>68</v>
      </c>
      <c r="J36" s="59">
        <f t="shared" si="2"/>
        <v>0.005741974043715846</v>
      </c>
      <c r="K36" s="41"/>
    </row>
    <row r="37" spans="1:11" ht="12">
      <c r="A37" s="10">
        <v>6</v>
      </c>
      <c r="B37" s="42" t="s">
        <v>125</v>
      </c>
      <c r="C37" s="45">
        <f t="shared" si="4"/>
        <v>0.028773148148148145</v>
      </c>
      <c r="D37" s="10">
        <f t="shared" si="5"/>
        <v>64</v>
      </c>
      <c r="E37" s="23">
        <v>5</v>
      </c>
      <c r="F37" s="17">
        <v>35</v>
      </c>
      <c r="G37" s="37" t="s">
        <v>61</v>
      </c>
      <c r="H37" s="166">
        <v>0.028252314814814813</v>
      </c>
      <c r="I37" s="19">
        <v>67</v>
      </c>
      <c r="J37" s="59">
        <f t="shared" si="2"/>
        <v>0.005789408773527626</v>
      </c>
      <c r="K37" s="41"/>
    </row>
    <row r="38" spans="1:11" ht="12">
      <c r="A38" s="17">
        <v>1</v>
      </c>
      <c r="B38" s="36" t="s">
        <v>58</v>
      </c>
      <c r="C38" s="44">
        <f t="shared" si="4"/>
        <v>0.027245370370370368</v>
      </c>
      <c r="D38" s="17">
        <f t="shared" si="5"/>
        <v>71</v>
      </c>
      <c r="E38" s="22">
        <v>6</v>
      </c>
      <c r="F38" s="17">
        <v>36</v>
      </c>
      <c r="G38" s="1" t="s">
        <v>67</v>
      </c>
      <c r="H38" s="166">
        <v>0.02832175925925926</v>
      </c>
      <c r="I38" s="19">
        <v>66</v>
      </c>
      <c r="J38" s="59">
        <f t="shared" si="2"/>
        <v>0.00580363919247116</v>
      </c>
      <c r="K38" s="41"/>
    </row>
    <row r="39" spans="1:11" ht="12">
      <c r="A39" s="17">
        <v>2</v>
      </c>
      <c r="B39" s="128" t="s">
        <v>83</v>
      </c>
      <c r="C39" s="44">
        <f t="shared" si="4"/>
        <v>0.028599537037037034</v>
      </c>
      <c r="D39" s="17">
        <f t="shared" si="5"/>
        <v>65</v>
      </c>
      <c r="E39" s="22">
        <v>6</v>
      </c>
      <c r="F39" s="17">
        <v>37</v>
      </c>
      <c r="G39" s="128" t="s">
        <v>83</v>
      </c>
      <c r="H39" s="166">
        <v>0.028599537037037034</v>
      </c>
      <c r="I39" s="19">
        <v>65</v>
      </c>
      <c r="J39" s="59">
        <f t="shared" si="2"/>
        <v>0.005860560868245294</v>
      </c>
      <c r="K39" s="41"/>
    </row>
    <row r="40" spans="1:11" ht="12">
      <c r="A40" s="17">
        <v>3</v>
      </c>
      <c r="B40" s="172" t="s">
        <v>29</v>
      </c>
      <c r="C40" s="44">
        <f t="shared" si="4"/>
        <v>0.029108796296296296</v>
      </c>
      <c r="D40" s="17">
        <f t="shared" si="5"/>
        <v>63</v>
      </c>
      <c r="E40" s="22">
        <v>6</v>
      </c>
      <c r="F40" s="17">
        <v>38</v>
      </c>
      <c r="G40" s="1" t="s">
        <v>176</v>
      </c>
      <c r="H40" s="166">
        <v>0.028611111111111115</v>
      </c>
      <c r="I40" s="19" t="s">
        <v>84</v>
      </c>
      <c r="J40" s="59">
        <f t="shared" si="2"/>
        <v>0.005862932604735884</v>
      </c>
      <c r="K40" s="41"/>
    </row>
    <row r="41" spans="1:11" ht="12">
      <c r="A41" s="17">
        <v>4</v>
      </c>
      <c r="B41" s="1" t="s">
        <v>178</v>
      </c>
      <c r="C41" s="44">
        <f t="shared" si="4"/>
        <v>0.029618055555555554</v>
      </c>
      <c r="D41" s="17">
        <f t="shared" si="5"/>
        <v>62</v>
      </c>
      <c r="E41" s="22">
        <v>6</v>
      </c>
      <c r="F41" s="17">
        <v>39</v>
      </c>
      <c r="G41" s="1" t="s">
        <v>125</v>
      </c>
      <c r="H41" s="166">
        <v>0.028773148148148145</v>
      </c>
      <c r="I41" s="19">
        <v>64</v>
      </c>
      <c r="J41" s="59">
        <f t="shared" si="2"/>
        <v>0.005896136915604128</v>
      </c>
      <c r="K41" s="39"/>
    </row>
    <row r="42" spans="1:11" ht="12">
      <c r="A42" s="17">
        <v>5</v>
      </c>
      <c r="B42" s="37" t="s">
        <v>30</v>
      </c>
      <c r="C42" s="44">
        <f t="shared" si="4"/>
        <v>0.029953703703703705</v>
      </c>
      <c r="D42" s="17">
        <f t="shared" si="5"/>
        <v>61</v>
      </c>
      <c r="E42" s="22">
        <v>6</v>
      </c>
      <c r="F42" s="17">
        <v>40</v>
      </c>
      <c r="G42" s="128" t="s">
        <v>29</v>
      </c>
      <c r="H42" s="166">
        <v>0.029108796296296296</v>
      </c>
      <c r="I42" s="19">
        <v>63</v>
      </c>
      <c r="J42" s="59">
        <f t="shared" si="2"/>
        <v>0.005964917273831209</v>
      </c>
      <c r="K42" s="39"/>
    </row>
    <row r="43" spans="1:10" ht="12">
      <c r="A43" s="16">
        <v>1</v>
      </c>
      <c r="B43" s="148" t="s">
        <v>50</v>
      </c>
      <c r="C43" s="43">
        <f t="shared" si="4"/>
        <v>0.03207175925925926</v>
      </c>
      <c r="D43" s="16">
        <f t="shared" si="5"/>
        <v>60</v>
      </c>
      <c r="E43" s="90">
        <v>7</v>
      </c>
      <c r="F43" s="17">
        <v>41</v>
      </c>
      <c r="G43" s="1" t="s">
        <v>178</v>
      </c>
      <c r="H43" s="166">
        <v>0.029618055555555554</v>
      </c>
      <c r="I43" s="19">
        <v>62</v>
      </c>
      <c r="J43" s="59">
        <f t="shared" si="2"/>
        <v>0.0060692736794171216</v>
      </c>
    </row>
    <row r="44" spans="1:10" ht="12">
      <c r="A44" s="17">
        <v>2</v>
      </c>
      <c r="B44" s="33" t="s">
        <v>77</v>
      </c>
      <c r="C44" s="44">
        <f t="shared" si="4"/>
        <v>0.033414351851851855</v>
      </c>
      <c r="D44" s="17">
        <f t="shared" si="5"/>
        <v>56</v>
      </c>
      <c r="E44" s="68">
        <v>7</v>
      </c>
      <c r="F44" s="17">
        <v>42</v>
      </c>
      <c r="G44" s="37" t="s">
        <v>30</v>
      </c>
      <c r="H44" s="166">
        <v>0.029953703703703705</v>
      </c>
      <c r="I44" s="19">
        <v>61</v>
      </c>
      <c r="J44" s="59">
        <f t="shared" si="2"/>
        <v>0.0061380540376442016</v>
      </c>
    </row>
    <row r="45" spans="1:10" ht="12">
      <c r="A45" s="17">
        <v>3</v>
      </c>
      <c r="B45" s="37" t="s">
        <v>47</v>
      </c>
      <c r="C45" s="44">
        <f t="shared" si="4"/>
        <v>0.03357638888888889</v>
      </c>
      <c r="D45" s="17">
        <f t="shared" si="5"/>
        <v>58</v>
      </c>
      <c r="E45" s="22">
        <v>7</v>
      </c>
      <c r="F45" s="17">
        <v>43</v>
      </c>
      <c r="G45" s="1" t="s">
        <v>179</v>
      </c>
      <c r="H45" s="166">
        <v>0.03199074074074074</v>
      </c>
      <c r="I45" s="19" t="s">
        <v>84</v>
      </c>
      <c r="J45" s="59">
        <f aca="true" t="shared" si="6" ref="J45:J55">H45/J$1</f>
        <v>0.006555479659987857</v>
      </c>
    </row>
    <row r="46" spans="1:10" ht="12">
      <c r="A46" s="17">
        <v>4</v>
      </c>
      <c r="B46" s="33" t="s">
        <v>31</v>
      </c>
      <c r="C46" s="44">
        <f t="shared" si="4"/>
        <v>0.033888888888888885</v>
      </c>
      <c r="D46" s="17">
        <f t="shared" si="5"/>
        <v>57</v>
      </c>
      <c r="E46" s="22">
        <v>7</v>
      </c>
      <c r="F46" s="17">
        <v>44</v>
      </c>
      <c r="G46" s="128" t="s">
        <v>50</v>
      </c>
      <c r="H46" s="166">
        <v>0.03207175925925926</v>
      </c>
      <c r="I46" s="19">
        <v>60</v>
      </c>
      <c r="J46" s="59">
        <f t="shared" si="6"/>
        <v>0.0065720818154219795</v>
      </c>
    </row>
    <row r="47" spans="1:10" ht="12">
      <c r="A47" s="17">
        <v>5</v>
      </c>
      <c r="B47" s="37" t="s">
        <v>73</v>
      </c>
      <c r="C47" s="44">
        <f t="shared" si="4"/>
        <v>0.03509259259259259</v>
      </c>
      <c r="D47" s="17">
        <f t="shared" si="5"/>
        <v>55</v>
      </c>
      <c r="E47" s="22">
        <v>7</v>
      </c>
      <c r="F47" s="17">
        <v>45</v>
      </c>
      <c r="G47" s="37" t="s">
        <v>168</v>
      </c>
      <c r="H47" s="166">
        <v>0.032997685185185185</v>
      </c>
      <c r="I47" s="19">
        <v>59</v>
      </c>
      <c r="J47" s="59">
        <f t="shared" si="6"/>
        <v>0.0067618207346690955</v>
      </c>
    </row>
    <row r="48" spans="1:10" ht="12">
      <c r="A48" s="10">
        <v>6</v>
      </c>
      <c r="B48" s="38" t="s">
        <v>56</v>
      </c>
      <c r="C48" s="45">
        <f t="shared" si="4"/>
        <v>0.035555555555555556</v>
      </c>
      <c r="D48" s="10">
        <f t="shared" si="5"/>
        <v>53</v>
      </c>
      <c r="E48" s="23">
        <v>7</v>
      </c>
      <c r="F48" s="17">
        <v>46</v>
      </c>
      <c r="G48" s="37" t="s">
        <v>47</v>
      </c>
      <c r="H48" s="130">
        <v>0.03357638888888889</v>
      </c>
      <c r="I48" s="19">
        <v>58</v>
      </c>
      <c r="J48" s="59">
        <f t="shared" si="6"/>
        <v>0.006880407559198543</v>
      </c>
    </row>
    <row r="49" spans="1:10" ht="12">
      <c r="A49" s="16">
        <v>1</v>
      </c>
      <c r="B49" s="35" t="s">
        <v>168</v>
      </c>
      <c r="C49" s="43">
        <f t="shared" si="4"/>
        <v>0.032997685185185185</v>
      </c>
      <c r="D49" s="16">
        <f t="shared" si="5"/>
        <v>59</v>
      </c>
      <c r="E49" s="90">
        <v>8</v>
      </c>
      <c r="F49" s="17">
        <v>47</v>
      </c>
      <c r="G49" s="1" t="s">
        <v>31</v>
      </c>
      <c r="H49" s="130">
        <v>0.033888888888888885</v>
      </c>
      <c r="I49" s="19">
        <v>57</v>
      </c>
      <c r="J49" s="59">
        <f t="shared" si="6"/>
        <v>0.006944444444444444</v>
      </c>
    </row>
    <row r="50" spans="1:10" ht="12">
      <c r="A50" s="17">
        <v>2</v>
      </c>
      <c r="B50" s="37" t="s">
        <v>75</v>
      </c>
      <c r="C50" s="44">
        <f t="shared" si="4"/>
        <v>0.03552083333333333</v>
      </c>
      <c r="D50" s="17">
        <f t="shared" si="5"/>
        <v>54</v>
      </c>
      <c r="E50" s="22">
        <v>8</v>
      </c>
      <c r="F50" s="17">
        <v>48</v>
      </c>
      <c r="G50" s="1" t="s">
        <v>77</v>
      </c>
      <c r="H50" s="130">
        <v>0.033414351851851855</v>
      </c>
      <c r="I50" s="19">
        <v>56</v>
      </c>
      <c r="J50" s="59">
        <f t="shared" si="6"/>
        <v>0.006847203248330299</v>
      </c>
    </row>
    <row r="51" spans="1:10" ht="12">
      <c r="A51" s="17">
        <v>3</v>
      </c>
      <c r="B51" s="33" t="s">
        <v>177</v>
      </c>
      <c r="C51" s="44">
        <f t="shared" si="4"/>
        <v>0.03890046296296296</v>
      </c>
      <c r="D51" s="17">
        <f t="shared" si="5"/>
        <v>52</v>
      </c>
      <c r="E51" s="22">
        <v>8</v>
      </c>
      <c r="F51" s="17">
        <v>49</v>
      </c>
      <c r="G51" s="37" t="s">
        <v>73</v>
      </c>
      <c r="H51" s="130">
        <v>0.03509259259259259</v>
      </c>
      <c r="I51" s="19">
        <v>55</v>
      </c>
      <c r="J51" s="59">
        <f t="shared" si="6"/>
        <v>0.007191105039465695</v>
      </c>
    </row>
    <row r="52" spans="1:10" ht="12">
      <c r="A52" s="10">
        <v>4</v>
      </c>
      <c r="B52" s="38" t="s">
        <v>38</v>
      </c>
      <c r="C52" s="45">
        <f t="shared" si="4"/>
        <v>0.041608796296296297</v>
      </c>
      <c r="D52" s="10">
        <f t="shared" si="5"/>
        <v>51</v>
      </c>
      <c r="E52" s="173">
        <v>8</v>
      </c>
      <c r="F52" s="17">
        <v>50</v>
      </c>
      <c r="G52" s="37" t="s">
        <v>75</v>
      </c>
      <c r="H52" s="130">
        <v>0.03552083333333333</v>
      </c>
      <c r="I52" s="19">
        <v>54</v>
      </c>
      <c r="J52" s="59">
        <f t="shared" si="6"/>
        <v>0.007278859289617486</v>
      </c>
    </row>
    <row r="53" spans="1:10" ht="12">
      <c r="A53" s="71"/>
      <c r="B53" s="154"/>
      <c r="C53" s="81"/>
      <c r="D53" s="71"/>
      <c r="E53" s="82"/>
      <c r="F53" s="17">
        <v>51</v>
      </c>
      <c r="G53" s="37" t="s">
        <v>56</v>
      </c>
      <c r="H53" s="130">
        <v>0.035555555555555556</v>
      </c>
      <c r="I53" s="19">
        <v>53</v>
      </c>
      <c r="J53" s="59">
        <f t="shared" si="6"/>
        <v>0.007285974499089253</v>
      </c>
    </row>
    <row r="54" spans="1:10" ht="12">
      <c r="A54" s="5"/>
      <c r="B54" s="3"/>
      <c r="C54" s="149"/>
      <c r="D54" s="5"/>
      <c r="E54" s="106"/>
      <c r="F54" s="17">
        <v>52</v>
      </c>
      <c r="G54" s="33" t="s">
        <v>177</v>
      </c>
      <c r="H54" s="130">
        <v>0.03890046296296296</v>
      </c>
      <c r="I54" s="19">
        <v>52</v>
      </c>
      <c r="J54" s="59">
        <f t="shared" si="6"/>
        <v>0.00797140634486946</v>
      </c>
    </row>
    <row r="55" spans="1:10" ht="12">
      <c r="A55" s="5"/>
      <c r="B55" s="3"/>
      <c r="C55" s="149"/>
      <c r="D55" s="5"/>
      <c r="E55" s="106"/>
      <c r="F55" s="10">
        <v>53</v>
      </c>
      <c r="G55" s="38" t="s">
        <v>38</v>
      </c>
      <c r="H55" s="134">
        <v>0.041608796296296297</v>
      </c>
      <c r="I55" s="31">
        <v>51</v>
      </c>
      <c r="J55" s="61">
        <f t="shared" si="6"/>
        <v>0.008526392683667275</v>
      </c>
    </row>
    <row r="56" ht="10.5" customHeight="1">
      <c r="H56" s="72"/>
    </row>
    <row r="57" spans="7:8" ht="10.5" customHeight="1">
      <c r="G57" s="174" t="s">
        <v>80</v>
      </c>
      <c r="H57" s="175" t="s">
        <v>180</v>
      </c>
    </row>
    <row r="58" ht="10.5" customHeight="1">
      <c r="H58" s="72"/>
    </row>
    <row r="59" ht="10.5" customHeight="1">
      <c r="H59" s="72"/>
    </row>
    <row r="60" ht="10.5" customHeight="1">
      <c r="H60" s="72"/>
    </row>
  </sheetData>
  <sheetProtection/>
  <mergeCells count="1">
    <mergeCell ref="A1:I1"/>
  </mergeCells>
  <printOptions/>
  <pageMargins left="0.75" right="0.75" top="1" bottom="1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K56"/>
  <sheetViews>
    <sheetView showGridLines="0" zoomScalePageLayoutView="0" workbookViewId="0" topLeftCell="A32">
      <selection activeCell="J8" sqref="J8"/>
    </sheetView>
  </sheetViews>
  <sheetFormatPr defaultColWidth="13.57421875" defaultRowHeight="10.5" customHeight="1"/>
  <cols>
    <col min="1" max="1" width="4.421875" style="2" customWidth="1"/>
    <col min="2" max="2" width="19.57421875" style="1" bestFit="1" customWidth="1"/>
    <col min="3" max="3" width="6.8515625" style="27" bestFit="1" customWidth="1"/>
    <col min="4" max="4" width="6.140625" style="2" bestFit="1" customWidth="1"/>
    <col min="5" max="5" width="4.421875" style="4" bestFit="1" customWidth="1"/>
    <col min="6" max="6" width="4.140625" style="2" bestFit="1" customWidth="1"/>
    <col min="7" max="7" width="20.421875" style="1" customWidth="1"/>
    <col min="8" max="8" width="8.140625" style="53" bestFit="1" customWidth="1"/>
    <col min="9" max="9" width="6.140625" style="2" bestFit="1" customWidth="1"/>
    <col min="10" max="10" width="7.8515625" style="56" customWidth="1"/>
    <col min="11" max="16384" width="13.57421875" style="1" customWidth="1"/>
  </cols>
  <sheetData>
    <row r="1" spans="1:11" s="6" customFormat="1" ht="18.75" customHeight="1">
      <c r="A1" s="171" t="s">
        <v>186</v>
      </c>
      <c r="B1" s="170"/>
      <c r="C1" s="170"/>
      <c r="D1" s="170"/>
      <c r="E1" s="170"/>
      <c r="F1" s="170"/>
      <c r="G1" s="170"/>
      <c r="H1" s="170"/>
      <c r="I1" s="170"/>
      <c r="J1" s="55">
        <v>5</v>
      </c>
      <c r="K1" s="6" t="s">
        <v>21</v>
      </c>
    </row>
    <row r="2" spans="1:11" s="2" customFormat="1" ht="12">
      <c r="A2" s="24" t="s">
        <v>5</v>
      </c>
      <c r="B2" s="24" t="s">
        <v>7</v>
      </c>
      <c r="C2" s="13" t="s">
        <v>0</v>
      </c>
      <c r="D2" s="12" t="s">
        <v>1</v>
      </c>
      <c r="E2" s="14" t="s">
        <v>32</v>
      </c>
      <c r="F2" s="12" t="s">
        <v>5</v>
      </c>
      <c r="G2" s="7" t="s">
        <v>6</v>
      </c>
      <c r="H2" s="52" t="s">
        <v>0</v>
      </c>
      <c r="I2" s="12" t="s">
        <v>1</v>
      </c>
      <c r="J2" s="12" t="s">
        <v>19</v>
      </c>
      <c r="K2" s="40" t="s">
        <v>15</v>
      </c>
    </row>
    <row r="3" spans="1:11" ht="12">
      <c r="A3" s="26">
        <v>1</v>
      </c>
      <c r="B3" s="62" t="s">
        <v>53</v>
      </c>
      <c r="C3" s="43">
        <f>VLOOKUP($B3,$G$2:$I$57,2,FALSE)</f>
        <v>0.020555555555555556</v>
      </c>
      <c r="D3" s="18">
        <f>VLOOKUP($B3,$G$2:$I$57,3,FALSE)</f>
        <v>100</v>
      </c>
      <c r="E3" s="25">
        <v>1</v>
      </c>
      <c r="F3" s="16">
        <v>1</v>
      </c>
      <c r="G3" s="62" t="s">
        <v>53</v>
      </c>
      <c r="H3" s="74">
        <v>0.020555555555555556</v>
      </c>
      <c r="I3" s="28">
        <v>100</v>
      </c>
      <c r="J3" s="57">
        <f>H3/J$1</f>
        <v>0.004111111111111111</v>
      </c>
      <c r="K3" s="41" t="s">
        <v>60</v>
      </c>
    </row>
    <row r="4" spans="1:11" ht="12">
      <c r="A4" s="20">
        <v>2</v>
      </c>
      <c r="B4" s="92" t="s">
        <v>23</v>
      </c>
      <c r="C4" s="44">
        <f aca="true" t="shared" si="0" ref="C4:C50">VLOOKUP($B4,$G$2:$I$57,2,FALSE)</f>
        <v>0.02091435185185185</v>
      </c>
      <c r="D4" s="15">
        <f aca="true" t="shared" si="1" ref="D4:D50">VLOOKUP($B4,$G$2:$I$57,3,FALSE)</f>
        <v>99</v>
      </c>
      <c r="E4" s="21">
        <v>1</v>
      </c>
      <c r="F4" s="17">
        <v>2</v>
      </c>
      <c r="G4" s="92" t="s">
        <v>23</v>
      </c>
      <c r="H4" s="75">
        <v>0.02091435185185185</v>
      </c>
      <c r="I4" s="19">
        <v>99</v>
      </c>
      <c r="J4" s="59">
        <f aca="true" t="shared" si="2" ref="J4:J52">H4/J$1</f>
        <v>0.00418287037037037</v>
      </c>
      <c r="K4" s="41" t="s">
        <v>125</v>
      </c>
    </row>
    <row r="5" spans="1:10" ht="12">
      <c r="A5" s="20">
        <v>3</v>
      </c>
      <c r="B5" s="92" t="s">
        <v>40</v>
      </c>
      <c r="C5" s="44">
        <f t="shared" si="0"/>
        <v>0.021863425925925925</v>
      </c>
      <c r="D5" s="15">
        <f t="shared" si="1"/>
        <v>98</v>
      </c>
      <c r="E5" s="21">
        <v>1</v>
      </c>
      <c r="F5" s="17">
        <v>3</v>
      </c>
      <c r="G5" s="92" t="s">
        <v>40</v>
      </c>
      <c r="H5" s="75">
        <v>0.021863425925925925</v>
      </c>
      <c r="I5" s="19">
        <v>98</v>
      </c>
      <c r="J5" s="59">
        <f t="shared" si="2"/>
        <v>0.004372685185185185</v>
      </c>
    </row>
    <row r="6" spans="1:10" ht="12">
      <c r="A6" s="20">
        <v>4</v>
      </c>
      <c r="B6" s="92" t="s">
        <v>104</v>
      </c>
      <c r="C6" s="44">
        <f t="shared" si="0"/>
        <v>0.02226851851851852</v>
      </c>
      <c r="D6" s="15">
        <f t="shared" si="1"/>
        <v>97</v>
      </c>
      <c r="E6" s="21">
        <v>1</v>
      </c>
      <c r="F6" s="17">
        <v>4</v>
      </c>
      <c r="G6" s="92" t="s">
        <v>104</v>
      </c>
      <c r="H6" s="75">
        <v>0.02226851851851852</v>
      </c>
      <c r="I6" s="19">
        <v>97</v>
      </c>
      <c r="J6" s="59">
        <f t="shared" si="2"/>
        <v>0.0044537037037037045</v>
      </c>
    </row>
    <row r="7" spans="1:10" ht="12">
      <c r="A7" s="20">
        <v>5</v>
      </c>
      <c r="B7" s="33" t="s">
        <v>33</v>
      </c>
      <c r="C7" s="44">
        <f t="shared" si="0"/>
        <v>0.02241898148148148</v>
      </c>
      <c r="D7" s="15">
        <f t="shared" si="1"/>
        <v>96</v>
      </c>
      <c r="E7" s="21">
        <v>1</v>
      </c>
      <c r="F7" s="17">
        <v>5</v>
      </c>
      <c r="G7" s="33" t="s">
        <v>33</v>
      </c>
      <c r="H7" s="75">
        <v>0.02241898148148148</v>
      </c>
      <c r="I7" s="19">
        <v>96</v>
      </c>
      <c r="J7" s="59">
        <f t="shared" si="2"/>
        <v>0.0044837962962962965</v>
      </c>
    </row>
    <row r="8" spans="1:10" ht="12">
      <c r="A8" s="20">
        <v>6</v>
      </c>
      <c r="B8" s="92" t="s">
        <v>65</v>
      </c>
      <c r="C8" s="44">
        <f t="shared" si="0"/>
        <v>0.02487268518518519</v>
      </c>
      <c r="D8" s="15">
        <f t="shared" si="1"/>
        <v>87</v>
      </c>
      <c r="E8" s="21">
        <v>1</v>
      </c>
      <c r="F8" s="17">
        <v>6</v>
      </c>
      <c r="G8" s="92" t="s">
        <v>171</v>
      </c>
      <c r="H8" s="75">
        <v>0.02304398148148148</v>
      </c>
      <c r="I8" s="19">
        <v>95</v>
      </c>
      <c r="J8" s="59">
        <f t="shared" si="2"/>
        <v>0.004608796296296297</v>
      </c>
    </row>
    <row r="9" spans="1:10" ht="12">
      <c r="A9" s="16">
        <v>1</v>
      </c>
      <c r="B9" s="91" t="s">
        <v>171</v>
      </c>
      <c r="C9" s="43">
        <f t="shared" si="0"/>
        <v>0.02304398148148148</v>
      </c>
      <c r="D9" s="16">
        <f t="shared" si="1"/>
        <v>95</v>
      </c>
      <c r="E9" s="25">
        <v>2</v>
      </c>
      <c r="F9" s="17">
        <v>7</v>
      </c>
      <c r="G9" s="92" t="s">
        <v>85</v>
      </c>
      <c r="H9" s="75">
        <v>0.02309027777777778</v>
      </c>
      <c r="I9" s="19">
        <v>94</v>
      </c>
      <c r="J9" s="59">
        <f t="shared" si="2"/>
        <v>0.004618055555555556</v>
      </c>
    </row>
    <row r="10" spans="1:10" ht="12">
      <c r="A10" s="17">
        <v>2</v>
      </c>
      <c r="B10" s="33" t="s">
        <v>48</v>
      </c>
      <c r="C10" s="44">
        <f t="shared" si="0"/>
        <v>0.023842592592592596</v>
      </c>
      <c r="D10" s="15">
        <f t="shared" si="1"/>
        <v>91</v>
      </c>
      <c r="E10" s="21">
        <v>2</v>
      </c>
      <c r="F10" s="17">
        <v>8</v>
      </c>
      <c r="G10" s="33" t="s">
        <v>24</v>
      </c>
      <c r="H10" s="75">
        <v>0.023298611111111107</v>
      </c>
      <c r="I10" s="19">
        <v>93</v>
      </c>
      <c r="J10" s="59">
        <f t="shared" si="2"/>
        <v>0.004659722222222221</v>
      </c>
    </row>
    <row r="11" spans="1:10" ht="12">
      <c r="A11" s="17">
        <v>3</v>
      </c>
      <c r="B11" s="92" t="s">
        <v>36</v>
      </c>
      <c r="C11" s="44">
        <f t="shared" si="0"/>
        <v>0.024131944444444445</v>
      </c>
      <c r="D11" s="17">
        <f t="shared" si="1"/>
        <v>89</v>
      </c>
      <c r="E11" s="21">
        <v>2</v>
      </c>
      <c r="F11" s="17">
        <v>9</v>
      </c>
      <c r="G11" s="33" t="s">
        <v>182</v>
      </c>
      <c r="H11" s="75">
        <v>0.023634259259259258</v>
      </c>
      <c r="I11" s="19">
        <v>92</v>
      </c>
      <c r="J11" s="59">
        <f t="shared" si="2"/>
        <v>0.004726851851851852</v>
      </c>
    </row>
    <row r="12" spans="1:10" ht="12">
      <c r="A12" s="10">
        <v>4</v>
      </c>
      <c r="B12" s="42" t="s">
        <v>67</v>
      </c>
      <c r="C12" s="45">
        <f t="shared" si="0"/>
        <v>0.026111111111111113</v>
      </c>
      <c r="D12" s="10">
        <f t="shared" si="1"/>
        <v>81</v>
      </c>
      <c r="E12" s="89">
        <v>2</v>
      </c>
      <c r="F12" s="17">
        <v>10</v>
      </c>
      <c r="G12" s="33" t="s">
        <v>48</v>
      </c>
      <c r="H12" s="75">
        <v>0.023842592592592596</v>
      </c>
      <c r="I12" s="19">
        <v>91</v>
      </c>
      <c r="J12" s="59">
        <f t="shared" si="2"/>
        <v>0.004768518518518519</v>
      </c>
    </row>
    <row r="13" spans="1:10" ht="12">
      <c r="A13" s="17">
        <v>1</v>
      </c>
      <c r="B13" s="92" t="s">
        <v>85</v>
      </c>
      <c r="C13" s="44">
        <f t="shared" si="0"/>
        <v>0.02309027777777778</v>
      </c>
      <c r="D13" s="17">
        <f t="shared" si="1"/>
        <v>94</v>
      </c>
      <c r="E13" s="21">
        <v>3</v>
      </c>
      <c r="F13" s="17">
        <v>11</v>
      </c>
      <c r="G13" s="92" t="s">
        <v>51</v>
      </c>
      <c r="H13" s="75">
        <v>0.02395833333333333</v>
      </c>
      <c r="I13" s="19">
        <v>90</v>
      </c>
      <c r="J13" s="59">
        <f t="shared" si="2"/>
        <v>0.004791666666666666</v>
      </c>
    </row>
    <row r="14" spans="1:10" ht="12">
      <c r="A14" s="17">
        <v>2</v>
      </c>
      <c r="B14" s="33" t="s">
        <v>24</v>
      </c>
      <c r="C14" s="44">
        <f t="shared" si="0"/>
        <v>0.023298611111111107</v>
      </c>
      <c r="D14" s="17">
        <f t="shared" si="1"/>
        <v>93</v>
      </c>
      <c r="E14" s="21">
        <v>3</v>
      </c>
      <c r="F14" s="17">
        <v>12</v>
      </c>
      <c r="G14" s="92" t="s">
        <v>36</v>
      </c>
      <c r="H14" s="75">
        <v>0.024131944444444445</v>
      </c>
      <c r="I14" s="19">
        <v>89</v>
      </c>
      <c r="J14" s="59">
        <f t="shared" si="2"/>
        <v>0.004826388888888889</v>
      </c>
    </row>
    <row r="15" spans="1:10" ht="12">
      <c r="A15" s="17">
        <v>3</v>
      </c>
      <c r="B15" s="33" t="s">
        <v>182</v>
      </c>
      <c r="C15" s="44">
        <f t="shared" si="0"/>
        <v>0.023634259259259258</v>
      </c>
      <c r="D15" s="17">
        <f t="shared" si="1"/>
        <v>92</v>
      </c>
      <c r="E15" s="21">
        <v>3</v>
      </c>
      <c r="F15" s="17">
        <v>13</v>
      </c>
      <c r="G15" s="33" t="s">
        <v>107</v>
      </c>
      <c r="H15" s="75">
        <v>0.024641203703703703</v>
      </c>
      <c r="I15" s="19">
        <v>88</v>
      </c>
      <c r="J15" s="59">
        <f t="shared" si="2"/>
        <v>0.004928240740740741</v>
      </c>
    </row>
    <row r="16" spans="1:10" ht="12">
      <c r="A16" s="17">
        <v>4</v>
      </c>
      <c r="B16" s="92" t="s">
        <v>51</v>
      </c>
      <c r="C16" s="44">
        <f t="shared" si="0"/>
        <v>0.02395833333333333</v>
      </c>
      <c r="D16" s="17">
        <f t="shared" si="1"/>
        <v>90</v>
      </c>
      <c r="E16" s="21">
        <v>3</v>
      </c>
      <c r="F16" s="17">
        <v>14</v>
      </c>
      <c r="G16" s="92" t="s">
        <v>65</v>
      </c>
      <c r="H16" s="75">
        <v>0.02487268518518519</v>
      </c>
      <c r="I16" s="19">
        <v>87</v>
      </c>
      <c r="J16" s="59">
        <f t="shared" si="2"/>
        <v>0.004974537037037038</v>
      </c>
    </row>
    <row r="17" spans="1:10" ht="12">
      <c r="A17" s="16">
        <v>1</v>
      </c>
      <c r="B17" s="62" t="s">
        <v>107</v>
      </c>
      <c r="C17" s="43">
        <f t="shared" si="0"/>
        <v>0.024641203703703703</v>
      </c>
      <c r="D17" s="16">
        <f t="shared" si="1"/>
        <v>88</v>
      </c>
      <c r="E17" s="25">
        <v>4</v>
      </c>
      <c r="F17" s="17">
        <v>15</v>
      </c>
      <c r="G17" s="92" t="s">
        <v>68</v>
      </c>
      <c r="H17" s="75">
        <v>0.02511574074074074</v>
      </c>
      <c r="I17" s="19">
        <v>86</v>
      </c>
      <c r="J17" s="59">
        <f t="shared" si="2"/>
        <v>0.005023148148148148</v>
      </c>
    </row>
    <row r="18" spans="1:10" ht="12">
      <c r="A18" s="17">
        <v>2</v>
      </c>
      <c r="B18" s="92" t="s">
        <v>68</v>
      </c>
      <c r="C18" s="44">
        <f t="shared" si="0"/>
        <v>0.02511574074074074</v>
      </c>
      <c r="D18" s="17">
        <f t="shared" si="1"/>
        <v>86</v>
      </c>
      <c r="E18" s="22">
        <v>4</v>
      </c>
      <c r="F18" s="17">
        <v>16</v>
      </c>
      <c r="G18" s="33" t="s">
        <v>60</v>
      </c>
      <c r="H18" s="75">
        <v>0.025439814814814814</v>
      </c>
      <c r="I18" s="19">
        <v>85</v>
      </c>
      <c r="J18" s="59">
        <f t="shared" si="2"/>
        <v>0.0050879629629629625</v>
      </c>
    </row>
    <row r="19" spans="1:10" ht="12">
      <c r="A19" s="17">
        <v>3</v>
      </c>
      <c r="B19" s="33" t="s">
        <v>60</v>
      </c>
      <c r="C19" s="44">
        <f t="shared" si="0"/>
        <v>0.025439814814814814</v>
      </c>
      <c r="D19" s="17">
        <f t="shared" si="1"/>
        <v>85</v>
      </c>
      <c r="E19" s="21">
        <v>4</v>
      </c>
      <c r="F19" s="17">
        <v>17</v>
      </c>
      <c r="G19" s="92" t="s">
        <v>25</v>
      </c>
      <c r="H19" s="75">
        <v>0.025729166666666664</v>
      </c>
      <c r="I19" s="19">
        <v>84</v>
      </c>
      <c r="J19" s="59">
        <f t="shared" si="2"/>
        <v>0.005145833333333333</v>
      </c>
    </row>
    <row r="20" spans="1:10" ht="12">
      <c r="A20" s="17">
        <v>4</v>
      </c>
      <c r="B20" s="92" t="s">
        <v>25</v>
      </c>
      <c r="C20" s="44">
        <f t="shared" si="0"/>
        <v>0.025729166666666664</v>
      </c>
      <c r="D20" s="17">
        <f t="shared" si="1"/>
        <v>84</v>
      </c>
      <c r="E20" s="22">
        <v>4</v>
      </c>
      <c r="F20" s="17">
        <v>18</v>
      </c>
      <c r="G20" s="33" t="s">
        <v>69</v>
      </c>
      <c r="H20" s="75">
        <v>0.025810185185185183</v>
      </c>
      <c r="I20" s="19">
        <v>83</v>
      </c>
      <c r="J20" s="59">
        <f t="shared" si="2"/>
        <v>0.005162037037037036</v>
      </c>
    </row>
    <row r="21" spans="1:10" ht="12">
      <c r="A21" s="17">
        <v>5</v>
      </c>
      <c r="B21" s="33" t="s">
        <v>69</v>
      </c>
      <c r="C21" s="44">
        <f t="shared" si="0"/>
        <v>0.025810185185185183</v>
      </c>
      <c r="D21" s="17">
        <f t="shared" si="1"/>
        <v>83</v>
      </c>
      <c r="E21" s="22">
        <v>4</v>
      </c>
      <c r="F21" s="17">
        <v>19</v>
      </c>
      <c r="G21" s="37" t="s">
        <v>45</v>
      </c>
      <c r="H21" s="75">
        <v>0.025821759259259256</v>
      </c>
      <c r="I21" s="19">
        <v>82</v>
      </c>
      <c r="J21" s="59">
        <f t="shared" si="2"/>
        <v>0.005164351851851851</v>
      </c>
    </row>
    <row r="22" spans="1:10" ht="12">
      <c r="A22" s="17">
        <v>6</v>
      </c>
      <c r="B22" s="37" t="s">
        <v>45</v>
      </c>
      <c r="C22" s="44">
        <f t="shared" si="0"/>
        <v>0.025821759259259256</v>
      </c>
      <c r="D22" s="17">
        <f t="shared" si="1"/>
        <v>82</v>
      </c>
      <c r="E22" s="22">
        <v>4</v>
      </c>
      <c r="F22" s="17">
        <v>20</v>
      </c>
      <c r="G22" s="33" t="s">
        <v>183</v>
      </c>
      <c r="H22" s="75">
        <v>0.026053240740740738</v>
      </c>
      <c r="I22" s="19" t="s">
        <v>84</v>
      </c>
      <c r="J22" s="59">
        <f t="shared" si="2"/>
        <v>0.005210648148148147</v>
      </c>
    </row>
    <row r="23" spans="1:10" ht="12">
      <c r="A23" s="17">
        <v>7</v>
      </c>
      <c r="B23" s="33" t="s">
        <v>42</v>
      </c>
      <c r="C23" s="44">
        <f t="shared" si="0"/>
        <v>0.026238425925925925</v>
      </c>
      <c r="D23" s="17">
        <f t="shared" si="1"/>
        <v>80</v>
      </c>
      <c r="E23" s="22">
        <v>4</v>
      </c>
      <c r="F23" s="17">
        <v>21</v>
      </c>
      <c r="G23" s="33" t="s">
        <v>67</v>
      </c>
      <c r="H23" s="75">
        <v>0.026111111111111113</v>
      </c>
      <c r="I23" s="19">
        <v>81</v>
      </c>
      <c r="J23" s="59">
        <f t="shared" si="2"/>
        <v>0.005222222222222223</v>
      </c>
    </row>
    <row r="24" spans="1:10" ht="12">
      <c r="A24" s="17">
        <v>8</v>
      </c>
      <c r="B24" s="33" t="s">
        <v>44</v>
      </c>
      <c r="C24" s="44">
        <f t="shared" si="0"/>
        <v>0.026620370370370374</v>
      </c>
      <c r="D24" s="17">
        <f t="shared" si="1"/>
        <v>79</v>
      </c>
      <c r="E24" s="22">
        <v>4</v>
      </c>
      <c r="F24" s="17">
        <v>22</v>
      </c>
      <c r="G24" s="33" t="s">
        <v>42</v>
      </c>
      <c r="H24" s="75">
        <v>0.026238425925925925</v>
      </c>
      <c r="I24" s="19">
        <v>80</v>
      </c>
      <c r="J24" s="59">
        <f t="shared" si="2"/>
        <v>0.005247685185185185</v>
      </c>
    </row>
    <row r="25" spans="1:10" ht="12">
      <c r="A25" s="100">
        <v>9</v>
      </c>
      <c r="B25" s="42" t="s">
        <v>34</v>
      </c>
      <c r="C25" s="45">
        <f t="shared" si="0"/>
        <v>0.02770833333333333</v>
      </c>
      <c r="D25" s="10">
        <f t="shared" si="1"/>
        <v>75</v>
      </c>
      <c r="E25" s="23">
        <v>4</v>
      </c>
      <c r="F25" s="17">
        <v>23</v>
      </c>
      <c r="G25" s="33" t="s">
        <v>44</v>
      </c>
      <c r="H25" s="75">
        <v>0.026620370370370374</v>
      </c>
      <c r="I25" s="19">
        <v>79</v>
      </c>
      <c r="J25" s="59">
        <f t="shared" si="2"/>
        <v>0.005324074074074075</v>
      </c>
    </row>
    <row r="26" spans="1:10" ht="12">
      <c r="A26" s="17">
        <v>1</v>
      </c>
      <c r="B26" s="33" t="s">
        <v>101</v>
      </c>
      <c r="C26" s="44">
        <f t="shared" si="0"/>
        <v>0.027268518518518515</v>
      </c>
      <c r="D26" s="17">
        <f t="shared" si="1"/>
        <v>77</v>
      </c>
      <c r="E26" s="22">
        <v>5</v>
      </c>
      <c r="F26" s="17">
        <v>24</v>
      </c>
      <c r="G26" s="33" t="s">
        <v>58</v>
      </c>
      <c r="H26" s="75">
        <v>0.02715277777777778</v>
      </c>
      <c r="I26" s="19">
        <v>78</v>
      </c>
      <c r="J26" s="59">
        <f t="shared" si="2"/>
        <v>0.005430555555555556</v>
      </c>
    </row>
    <row r="27" spans="1:10" ht="12">
      <c r="A27" s="17">
        <v>2</v>
      </c>
      <c r="B27" s="92" t="s">
        <v>61</v>
      </c>
      <c r="C27" s="44">
        <f t="shared" si="0"/>
        <v>0.027604166666666666</v>
      </c>
      <c r="D27" s="17">
        <f t="shared" si="1"/>
        <v>76</v>
      </c>
      <c r="E27" s="22">
        <v>5</v>
      </c>
      <c r="F27" s="17">
        <v>25</v>
      </c>
      <c r="G27" s="33" t="s">
        <v>101</v>
      </c>
      <c r="H27" s="75">
        <v>0.027268518518518515</v>
      </c>
      <c r="I27" s="19">
        <v>77</v>
      </c>
      <c r="J27" s="59">
        <f t="shared" si="2"/>
        <v>0.005453703703703703</v>
      </c>
    </row>
    <row r="28" spans="1:10" ht="12">
      <c r="A28" s="17">
        <v>3</v>
      </c>
      <c r="B28" s="33" t="s">
        <v>46</v>
      </c>
      <c r="C28" s="44">
        <f t="shared" si="0"/>
        <v>0.028136574074074074</v>
      </c>
      <c r="D28" s="17">
        <f t="shared" si="1"/>
        <v>74</v>
      </c>
      <c r="E28" s="22">
        <v>5</v>
      </c>
      <c r="F28" s="17">
        <v>26</v>
      </c>
      <c r="G28" s="92" t="s">
        <v>61</v>
      </c>
      <c r="H28" s="75">
        <v>0.027604166666666666</v>
      </c>
      <c r="I28" s="19">
        <v>76</v>
      </c>
      <c r="J28" s="59">
        <f t="shared" si="2"/>
        <v>0.005520833333333333</v>
      </c>
    </row>
    <row r="29" spans="1:10" ht="12">
      <c r="A29" s="20">
        <v>4</v>
      </c>
      <c r="B29" s="92" t="s">
        <v>125</v>
      </c>
      <c r="C29" s="44">
        <f t="shared" si="0"/>
        <v>0.028414351851851847</v>
      </c>
      <c r="D29" s="17">
        <f t="shared" si="1"/>
        <v>73</v>
      </c>
      <c r="E29" s="22">
        <v>5</v>
      </c>
      <c r="F29" s="17">
        <v>27</v>
      </c>
      <c r="G29" s="33" t="s">
        <v>34</v>
      </c>
      <c r="H29" s="75">
        <v>0.02770833333333333</v>
      </c>
      <c r="I29" s="19">
        <v>75</v>
      </c>
      <c r="J29" s="59">
        <f t="shared" si="2"/>
        <v>0.005541666666666666</v>
      </c>
    </row>
    <row r="30" spans="1:10" ht="12">
      <c r="A30" s="20">
        <v>5</v>
      </c>
      <c r="B30" s="92" t="s">
        <v>27</v>
      </c>
      <c r="C30" s="44">
        <f t="shared" si="0"/>
        <v>0.02866898148148148</v>
      </c>
      <c r="D30" s="17">
        <f t="shared" si="1"/>
        <v>72</v>
      </c>
      <c r="E30" s="22">
        <v>5</v>
      </c>
      <c r="F30" s="17">
        <v>28</v>
      </c>
      <c r="G30" s="33" t="s">
        <v>46</v>
      </c>
      <c r="H30" s="75">
        <v>0.028136574074074074</v>
      </c>
      <c r="I30" s="19">
        <v>74</v>
      </c>
      <c r="J30" s="59">
        <f t="shared" si="2"/>
        <v>0.005627314814814815</v>
      </c>
    </row>
    <row r="31" spans="1:10" ht="12">
      <c r="A31" s="17">
        <v>6</v>
      </c>
      <c r="B31" s="33" t="s">
        <v>59</v>
      </c>
      <c r="C31" s="44">
        <f t="shared" si="0"/>
        <v>0.02943287037037037</v>
      </c>
      <c r="D31" s="17">
        <f t="shared" si="1"/>
        <v>68</v>
      </c>
      <c r="E31" s="22">
        <v>5</v>
      </c>
      <c r="F31" s="17">
        <v>29</v>
      </c>
      <c r="G31" s="92" t="s">
        <v>125</v>
      </c>
      <c r="H31" s="75">
        <v>0.028414351851851847</v>
      </c>
      <c r="I31" s="19">
        <v>73</v>
      </c>
      <c r="J31" s="59">
        <f t="shared" si="2"/>
        <v>0.005682870370370369</v>
      </c>
    </row>
    <row r="32" spans="1:10" ht="12">
      <c r="A32" s="16">
        <v>1</v>
      </c>
      <c r="B32" s="62" t="s">
        <v>58</v>
      </c>
      <c r="C32" s="43">
        <f t="shared" si="0"/>
        <v>0.02715277777777778</v>
      </c>
      <c r="D32" s="16">
        <f t="shared" si="1"/>
        <v>78</v>
      </c>
      <c r="E32" s="90">
        <v>6</v>
      </c>
      <c r="F32" s="17">
        <v>30</v>
      </c>
      <c r="G32" s="92" t="s">
        <v>27</v>
      </c>
      <c r="H32" s="75">
        <v>0.02866898148148148</v>
      </c>
      <c r="I32" s="19">
        <v>72</v>
      </c>
      <c r="J32" s="59">
        <f t="shared" si="2"/>
        <v>0.005733796296296296</v>
      </c>
    </row>
    <row r="33" spans="1:10" ht="12">
      <c r="A33" s="17">
        <v>2</v>
      </c>
      <c r="B33" s="33" t="s">
        <v>83</v>
      </c>
      <c r="C33" s="44">
        <f t="shared" si="0"/>
        <v>0.028749999999999998</v>
      </c>
      <c r="D33" s="17">
        <f t="shared" si="1"/>
        <v>71</v>
      </c>
      <c r="E33" s="22">
        <v>6</v>
      </c>
      <c r="F33" s="17">
        <v>31</v>
      </c>
      <c r="G33" s="33" t="s">
        <v>83</v>
      </c>
      <c r="H33" s="75">
        <v>0.028749999999999998</v>
      </c>
      <c r="I33" s="19">
        <v>71</v>
      </c>
      <c r="J33" s="59">
        <f t="shared" si="2"/>
        <v>0.00575</v>
      </c>
    </row>
    <row r="34" spans="1:10" ht="12">
      <c r="A34" s="17">
        <v>3</v>
      </c>
      <c r="B34" s="33" t="s">
        <v>70</v>
      </c>
      <c r="C34" s="44">
        <f t="shared" si="0"/>
        <v>0.028784722222222225</v>
      </c>
      <c r="D34" s="17">
        <f t="shared" si="1"/>
        <v>70</v>
      </c>
      <c r="E34" s="22">
        <v>6</v>
      </c>
      <c r="F34" s="17">
        <v>32</v>
      </c>
      <c r="G34" s="33" t="s">
        <v>70</v>
      </c>
      <c r="H34" s="75">
        <v>0.028784722222222225</v>
      </c>
      <c r="I34" s="19">
        <v>70</v>
      </c>
      <c r="J34" s="59">
        <f t="shared" si="2"/>
        <v>0.005756944444444445</v>
      </c>
    </row>
    <row r="35" spans="1:10" ht="12">
      <c r="A35" s="17">
        <v>4</v>
      </c>
      <c r="B35" s="33" t="s">
        <v>29</v>
      </c>
      <c r="C35" s="44">
        <f t="shared" si="0"/>
        <v>0.029074074074074075</v>
      </c>
      <c r="D35" s="17">
        <f t="shared" si="1"/>
        <v>69</v>
      </c>
      <c r="E35" s="22">
        <v>6</v>
      </c>
      <c r="F35" s="17">
        <v>33</v>
      </c>
      <c r="G35" s="33" t="s">
        <v>29</v>
      </c>
      <c r="H35" s="75">
        <v>0.029074074074074075</v>
      </c>
      <c r="I35" s="19">
        <v>69</v>
      </c>
      <c r="J35" s="59">
        <f t="shared" si="2"/>
        <v>0.005814814814814815</v>
      </c>
    </row>
    <row r="36" spans="1:10" ht="12">
      <c r="A36" s="17">
        <v>5</v>
      </c>
      <c r="B36" s="92" t="s">
        <v>82</v>
      </c>
      <c r="C36" s="44">
        <f t="shared" si="0"/>
        <v>0.030810185185185187</v>
      </c>
      <c r="D36" s="17">
        <f t="shared" si="1"/>
        <v>67</v>
      </c>
      <c r="E36" s="22">
        <v>6</v>
      </c>
      <c r="F36" s="17">
        <v>34</v>
      </c>
      <c r="G36" s="33" t="s">
        <v>59</v>
      </c>
      <c r="H36" s="75">
        <v>0.02943287037037037</v>
      </c>
      <c r="I36" s="19">
        <v>68</v>
      </c>
      <c r="J36" s="59">
        <f t="shared" si="2"/>
        <v>0.005886574074074074</v>
      </c>
    </row>
    <row r="37" spans="1:10" ht="12">
      <c r="A37" s="10">
        <v>6</v>
      </c>
      <c r="B37" s="42" t="s">
        <v>55</v>
      </c>
      <c r="C37" s="45">
        <f t="shared" si="0"/>
        <v>0.03130787037037037</v>
      </c>
      <c r="D37" s="10">
        <f t="shared" si="1"/>
        <v>65</v>
      </c>
      <c r="E37" s="23">
        <v>6</v>
      </c>
      <c r="F37" s="17">
        <v>35</v>
      </c>
      <c r="G37" s="33" t="s">
        <v>184</v>
      </c>
      <c r="H37" s="75">
        <v>0.030347222222222223</v>
      </c>
      <c r="I37" s="19" t="s">
        <v>84</v>
      </c>
      <c r="J37" s="59">
        <f t="shared" si="2"/>
        <v>0.006069444444444445</v>
      </c>
    </row>
    <row r="38" spans="1:10" ht="12">
      <c r="A38" s="16">
        <v>1</v>
      </c>
      <c r="B38" s="62" t="s">
        <v>71</v>
      </c>
      <c r="C38" s="43">
        <f t="shared" si="0"/>
        <v>0.031041666666666665</v>
      </c>
      <c r="D38" s="16">
        <f t="shared" si="1"/>
        <v>66</v>
      </c>
      <c r="E38" s="90">
        <v>7</v>
      </c>
      <c r="F38" s="17">
        <v>36</v>
      </c>
      <c r="G38" s="92" t="s">
        <v>82</v>
      </c>
      <c r="H38" s="75">
        <v>0.030810185185185187</v>
      </c>
      <c r="I38" s="19">
        <v>67</v>
      </c>
      <c r="J38" s="59">
        <f t="shared" si="2"/>
        <v>0.006162037037037037</v>
      </c>
    </row>
    <row r="39" spans="1:10" ht="12">
      <c r="A39" s="17">
        <v>2</v>
      </c>
      <c r="B39" s="92" t="s">
        <v>50</v>
      </c>
      <c r="C39" s="44">
        <f t="shared" si="0"/>
        <v>0.0324537037037037</v>
      </c>
      <c r="D39" s="17">
        <f t="shared" si="1"/>
        <v>64</v>
      </c>
      <c r="E39" s="22">
        <v>7</v>
      </c>
      <c r="F39" s="17">
        <v>37</v>
      </c>
      <c r="G39" s="33" t="s">
        <v>71</v>
      </c>
      <c r="H39" s="75">
        <v>0.031041666666666665</v>
      </c>
      <c r="I39" s="19">
        <v>66</v>
      </c>
      <c r="J39" s="59">
        <f t="shared" si="2"/>
        <v>0.006208333333333333</v>
      </c>
    </row>
    <row r="40" spans="1:10" ht="12">
      <c r="A40" s="17">
        <v>3</v>
      </c>
      <c r="B40" s="37" t="s">
        <v>31</v>
      </c>
      <c r="C40" s="44">
        <f t="shared" si="0"/>
        <v>0.03333333333333333</v>
      </c>
      <c r="D40" s="17">
        <f t="shared" si="1"/>
        <v>63</v>
      </c>
      <c r="E40" s="22">
        <v>7</v>
      </c>
      <c r="F40" s="17">
        <v>38</v>
      </c>
      <c r="G40" s="33" t="s">
        <v>55</v>
      </c>
      <c r="H40" s="75">
        <v>0.03130787037037037</v>
      </c>
      <c r="I40" s="19">
        <v>65</v>
      </c>
      <c r="J40" s="59">
        <f t="shared" si="2"/>
        <v>0.006261574074074074</v>
      </c>
    </row>
    <row r="41" spans="1:10" ht="12" customHeight="1">
      <c r="A41" s="17">
        <v>4</v>
      </c>
      <c r="B41" s="33" t="s">
        <v>185</v>
      </c>
      <c r="C41" s="44">
        <f t="shared" si="0"/>
        <v>0.033726851851851855</v>
      </c>
      <c r="D41" s="17">
        <f t="shared" si="1"/>
        <v>62</v>
      </c>
      <c r="E41" s="22">
        <v>7</v>
      </c>
      <c r="F41" s="17">
        <v>39</v>
      </c>
      <c r="G41" s="92" t="s">
        <v>50</v>
      </c>
      <c r="H41" s="75">
        <v>0.0324537037037037</v>
      </c>
      <c r="I41" s="19">
        <v>64</v>
      </c>
      <c r="J41" s="59">
        <f t="shared" si="2"/>
        <v>0.00649074074074074</v>
      </c>
    </row>
    <row r="42" spans="1:10" ht="12" customHeight="1">
      <c r="A42" s="17">
        <v>5</v>
      </c>
      <c r="B42" s="33" t="s">
        <v>47</v>
      </c>
      <c r="C42" s="44">
        <f t="shared" si="0"/>
        <v>0.03422453703703703</v>
      </c>
      <c r="D42" s="17">
        <f t="shared" si="1"/>
        <v>61</v>
      </c>
      <c r="E42" s="22">
        <v>7</v>
      </c>
      <c r="F42" s="17">
        <v>40</v>
      </c>
      <c r="G42" s="37" t="s">
        <v>31</v>
      </c>
      <c r="H42" s="75">
        <v>0.03333333333333333</v>
      </c>
      <c r="I42" s="19">
        <v>63</v>
      </c>
      <c r="J42" s="59">
        <f t="shared" si="2"/>
        <v>0.006666666666666666</v>
      </c>
    </row>
    <row r="43" spans="1:10" ht="12" customHeight="1">
      <c r="A43" s="17">
        <v>6</v>
      </c>
      <c r="B43" s="37" t="s">
        <v>72</v>
      </c>
      <c r="C43" s="44">
        <f t="shared" si="0"/>
        <v>0.03428240740740741</v>
      </c>
      <c r="D43" s="17">
        <f t="shared" si="1"/>
        <v>60</v>
      </c>
      <c r="E43" s="22">
        <v>7</v>
      </c>
      <c r="F43" s="17">
        <v>41</v>
      </c>
      <c r="G43" s="33" t="s">
        <v>185</v>
      </c>
      <c r="H43" s="75">
        <v>0.033726851851851855</v>
      </c>
      <c r="I43" s="19">
        <v>62</v>
      </c>
      <c r="J43" s="59">
        <f t="shared" si="2"/>
        <v>0.006745370370370371</v>
      </c>
    </row>
    <row r="44" spans="1:10" ht="12" customHeight="1">
      <c r="A44" s="17">
        <v>7</v>
      </c>
      <c r="B44" s="92" t="s">
        <v>73</v>
      </c>
      <c r="C44" s="44">
        <f t="shared" si="0"/>
        <v>0.03490740740740741</v>
      </c>
      <c r="D44" s="17">
        <f t="shared" si="1"/>
        <v>59</v>
      </c>
      <c r="E44" s="22">
        <v>7</v>
      </c>
      <c r="F44" s="17">
        <v>42</v>
      </c>
      <c r="G44" s="33" t="s">
        <v>47</v>
      </c>
      <c r="H44" s="75">
        <v>0.03422453703703703</v>
      </c>
      <c r="I44" s="19">
        <v>61</v>
      </c>
      <c r="J44" s="59">
        <f t="shared" si="2"/>
        <v>0.006844907407407406</v>
      </c>
    </row>
    <row r="45" spans="1:10" ht="12" customHeight="1">
      <c r="A45" s="17">
        <v>8</v>
      </c>
      <c r="B45" s="33" t="s">
        <v>56</v>
      </c>
      <c r="C45" s="44">
        <f t="shared" si="0"/>
        <v>0.03518518518518519</v>
      </c>
      <c r="D45" s="17">
        <f t="shared" si="1"/>
        <v>58</v>
      </c>
      <c r="E45" s="22">
        <v>7</v>
      </c>
      <c r="F45" s="17">
        <v>43</v>
      </c>
      <c r="G45" s="37" t="s">
        <v>72</v>
      </c>
      <c r="H45" s="75">
        <v>0.03428240740740741</v>
      </c>
      <c r="I45" s="19">
        <v>60</v>
      </c>
      <c r="J45" s="59">
        <f t="shared" si="2"/>
        <v>0.006856481481481482</v>
      </c>
    </row>
    <row r="46" spans="1:10" ht="12" customHeight="1">
      <c r="A46" s="76">
        <v>9</v>
      </c>
      <c r="B46" s="33" t="s">
        <v>87</v>
      </c>
      <c r="C46" s="77">
        <f t="shared" si="0"/>
        <v>0.035590277777777776</v>
      </c>
      <c r="D46" s="76">
        <f t="shared" si="1"/>
        <v>56</v>
      </c>
      <c r="E46" s="22">
        <v>7</v>
      </c>
      <c r="F46" s="17">
        <v>44</v>
      </c>
      <c r="G46" s="92" t="s">
        <v>73</v>
      </c>
      <c r="H46" s="75">
        <v>0.03490740740740741</v>
      </c>
      <c r="I46" s="19">
        <v>59</v>
      </c>
      <c r="J46" s="59">
        <f t="shared" si="2"/>
        <v>0.006981481481481482</v>
      </c>
    </row>
    <row r="47" spans="1:10" ht="12" customHeight="1">
      <c r="A47" s="95">
        <v>10</v>
      </c>
      <c r="B47" s="42" t="s">
        <v>77</v>
      </c>
      <c r="C47" s="78">
        <f t="shared" si="0"/>
        <v>0.03782407407407407</v>
      </c>
      <c r="D47" s="95">
        <f t="shared" si="1"/>
        <v>54</v>
      </c>
      <c r="E47" s="23">
        <v>7</v>
      </c>
      <c r="F47" s="17">
        <v>45</v>
      </c>
      <c r="G47" s="33" t="s">
        <v>56</v>
      </c>
      <c r="H47" s="75">
        <v>0.03518518518518519</v>
      </c>
      <c r="I47" s="19">
        <v>58</v>
      </c>
      <c r="J47" s="59">
        <f t="shared" si="2"/>
        <v>0.007037037037037038</v>
      </c>
    </row>
    <row r="48" spans="1:10" ht="12" customHeight="1">
      <c r="A48" s="17">
        <v>1</v>
      </c>
      <c r="B48" s="33" t="s">
        <v>57</v>
      </c>
      <c r="C48" s="77">
        <f t="shared" si="0"/>
        <v>0.03540509259259259</v>
      </c>
      <c r="D48" s="17">
        <f t="shared" si="1"/>
        <v>57</v>
      </c>
      <c r="E48" s="22">
        <v>8</v>
      </c>
      <c r="F48" s="17">
        <v>46</v>
      </c>
      <c r="G48" s="33" t="s">
        <v>57</v>
      </c>
      <c r="H48" s="75">
        <v>0.03540509259259259</v>
      </c>
      <c r="I48" s="19">
        <v>57</v>
      </c>
      <c r="J48" s="59">
        <f t="shared" si="2"/>
        <v>0.007081018518518519</v>
      </c>
    </row>
    <row r="49" spans="1:10" ht="12" customHeight="1">
      <c r="A49" s="17">
        <v>2</v>
      </c>
      <c r="B49" s="33" t="s">
        <v>75</v>
      </c>
      <c r="C49" s="77">
        <f t="shared" si="0"/>
        <v>0.036967592592592594</v>
      </c>
      <c r="D49" s="17">
        <f t="shared" si="1"/>
        <v>55</v>
      </c>
      <c r="E49" s="22">
        <v>8</v>
      </c>
      <c r="F49" s="17">
        <v>47</v>
      </c>
      <c r="G49" s="33" t="s">
        <v>87</v>
      </c>
      <c r="H49" s="75">
        <v>0.035590277777777776</v>
      </c>
      <c r="I49" s="19">
        <v>56</v>
      </c>
      <c r="J49" s="59">
        <f t="shared" si="2"/>
        <v>0.007118055555555555</v>
      </c>
    </row>
    <row r="50" spans="1:10" ht="12" customHeight="1">
      <c r="A50" s="17">
        <v>3</v>
      </c>
      <c r="B50" s="33" t="s">
        <v>38</v>
      </c>
      <c r="C50" s="77">
        <f t="shared" si="0"/>
        <v>0.04248842592592592</v>
      </c>
      <c r="D50" s="17">
        <f t="shared" si="1"/>
        <v>53</v>
      </c>
      <c r="E50" s="22">
        <v>8</v>
      </c>
      <c r="F50" s="17">
        <v>48</v>
      </c>
      <c r="G50" s="33" t="s">
        <v>75</v>
      </c>
      <c r="H50" s="75">
        <v>0.036967592592592594</v>
      </c>
      <c r="I50" s="19">
        <v>55</v>
      </c>
      <c r="J50" s="59">
        <f t="shared" si="2"/>
        <v>0.007393518518518519</v>
      </c>
    </row>
    <row r="51" spans="1:10" ht="12" customHeight="1">
      <c r="A51" s="71"/>
      <c r="B51" s="80"/>
      <c r="C51" s="96"/>
      <c r="D51" s="71"/>
      <c r="E51" s="97"/>
      <c r="F51" s="17">
        <v>49</v>
      </c>
      <c r="G51" s="33" t="s">
        <v>77</v>
      </c>
      <c r="H51" s="75">
        <v>0.03782407407407407</v>
      </c>
      <c r="I51" s="19">
        <v>54</v>
      </c>
      <c r="J51" s="59">
        <f t="shared" si="2"/>
        <v>0.007564814814814814</v>
      </c>
    </row>
    <row r="52" spans="1:10" ht="12" customHeight="1">
      <c r="A52" s="5"/>
      <c r="B52" s="3"/>
      <c r="C52" s="177"/>
      <c r="D52" s="5"/>
      <c r="E52" s="178"/>
      <c r="F52" s="10">
        <v>50</v>
      </c>
      <c r="G52" s="42" t="s">
        <v>38</v>
      </c>
      <c r="H52" s="79">
        <v>0.04248842592592592</v>
      </c>
      <c r="I52" s="31">
        <v>53</v>
      </c>
      <c r="J52" s="61">
        <f t="shared" si="2"/>
        <v>0.008497685185185185</v>
      </c>
    </row>
    <row r="53" spans="7:10" ht="10.5" customHeight="1">
      <c r="G53" s="1" t="s">
        <v>181</v>
      </c>
      <c r="I53" s="53" t="s">
        <v>180</v>
      </c>
      <c r="J53" s="176"/>
    </row>
    <row r="54" spans="7:10" ht="10.5" customHeight="1">
      <c r="G54" s="1" t="s">
        <v>74</v>
      </c>
      <c r="I54" s="53" t="s">
        <v>180</v>
      </c>
      <c r="J54" s="176"/>
    </row>
    <row r="55" spans="7:10" ht="10.5" customHeight="1">
      <c r="G55" s="1" t="s">
        <v>126</v>
      </c>
      <c r="I55" s="53" t="s">
        <v>180</v>
      </c>
      <c r="J55" s="176"/>
    </row>
    <row r="56" spans="7:9" ht="10.5" customHeight="1">
      <c r="G56" s="1" t="s">
        <v>35</v>
      </c>
      <c r="I56" s="53" t="s">
        <v>180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K187"/>
  <sheetViews>
    <sheetView showGridLines="0" zoomScalePageLayoutView="0" workbookViewId="0" topLeftCell="A2">
      <selection activeCell="G14" sqref="G14"/>
    </sheetView>
  </sheetViews>
  <sheetFormatPr defaultColWidth="13.57421875" defaultRowHeight="10.5" customHeight="1"/>
  <cols>
    <col min="1" max="1" width="4.421875" style="2" customWidth="1"/>
    <col min="2" max="2" width="19.57421875" style="1" bestFit="1" customWidth="1"/>
    <col min="3" max="3" width="6.8515625" style="27" bestFit="1" customWidth="1"/>
    <col min="4" max="4" width="6.140625" style="2" bestFit="1" customWidth="1"/>
    <col min="5" max="5" width="4.421875" style="4" bestFit="1" customWidth="1"/>
    <col min="6" max="6" width="4.140625" style="2" bestFit="1" customWidth="1"/>
    <col min="7" max="7" width="19.57421875" style="1" bestFit="1" customWidth="1"/>
    <col min="8" max="8" width="7.8515625" style="53" bestFit="1" customWidth="1"/>
    <col min="9" max="9" width="6.140625" style="2" bestFit="1" customWidth="1"/>
    <col min="10" max="10" width="7.140625" style="56" customWidth="1"/>
    <col min="11" max="11" width="15.57421875" style="36" customWidth="1"/>
    <col min="12" max="16384" width="13.57421875" style="1" customWidth="1"/>
  </cols>
  <sheetData>
    <row r="1" spans="1:11" s="6" customFormat="1" ht="18.75" customHeight="1">
      <c r="A1" s="228"/>
      <c r="B1" s="219"/>
      <c r="C1" s="219"/>
      <c r="D1" s="219"/>
      <c r="E1" s="219"/>
      <c r="F1" s="219"/>
      <c r="G1" s="219"/>
      <c r="H1" s="219"/>
      <c r="I1" s="219"/>
      <c r="J1" s="55">
        <v>4.5</v>
      </c>
      <c r="K1" s="6" t="s">
        <v>21</v>
      </c>
    </row>
    <row r="2" spans="1:11" s="2" customFormat="1" ht="12">
      <c r="A2" s="24" t="s">
        <v>5</v>
      </c>
      <c r="B2" s="24" t="s">
        <v>7</v>
      </c>
      <c r="C2" s="13" t="s">
        <v>0</v>
      </c>
      <c r="D2" s="12" t="s">
        <v>1</v>
      </c>
      <c r="E2" s="14" t="s">
        <v>32</v>
      </c>
      <c r="F2" s="12" t="s">
        <v>5</v>
      </c>
      <c r="G2" s="7" t="s">
        <v>6</v>
      </c>
      <c r="H2" s="52" t="s">
        <v>0</v>
      </c>
      <c r="I2" s="12" t="s">
        <v>1</v>
      </c>
      <c r="J2" s="12" t="s">
        <v>19</v>
      </c>
      <c r="K2" s="40" t="s">
        <v>15</v>
      </c>
    </row>
    <row r="3" spans="1:11" ht="12.75" customHeight="1">
      <c r="A3" s="26">
        <v>1</v>
      </c>
      <c r="B3" s="91" t="s">
        <v>53</v>
      </c>
      <c r="C3" s="43">
        <f>VLOOKUP($B3,$G$2:$I$59,2,FALSE)</f>
        <v>0.01851851851851852</v>
      </c>
      <c r="D3" s="18">
        <f>VLOOKUP($B3,$G$2:$I$59,3,FALSE)</f>
        <v>100</v>
      </c>
      <c r="E3" s="25">
        <v>1</v>
      </c>
      <c r="F3" s="16">
        <v>1</v>
      </c>
      <c r="G3" s="91" t="s">
        <v>53</v>
      </c>
      <c r="H3" s="98">
        <v>0.01851851851851852</v>
      </c>
      <c r="I3" s="28">
        <v>100</v>
      </c>
      <c r="J3" s="57">
        <f aca="true" t="shared" si="0" ref="J3:J34">H3/J$1</f>
        <v>0.00411522633744856</v>
      </c>
      <c r="K3" s="41" t="s">
        <v>77</v>
      </c>
    </row>
    <row r="4" spans="1:11" ht="12.75" customHeight="1">
      <c r="A4" s="20">
        <v>2</v>
      </c>
      <c r="B4" s="92" t="s">
        <v>108</v>
      </c>
      <c r="C4" s="44">
        <f aca="true" t="shared" si="1" ref="C4:C57">VLOOKUP($B4,$G$2:$I$59,2,FALSE)</f>
        <v>0.018564814814814815</v>
      </c>
      <c r="D4" s="15">
        <f aca="true" t="shared" si="2" ref="D4:D57">VLOOKUP($B4,$G$2:$I$59,3,FALSE)</f>
        <v>99</v>
      </c>
      <c r="E4" s="21">
        <v>1</v>
      </c>
      <c r="F4" s="17">
        <v>2</v>
      </c>
      <c r="G4" s="92" t="s">
        <v>108</v>
      </c>
      <c r="H4" s="58">
        <v>0.018564814814814815</v>
      </c>
      <c r="I4" s="19">
        <v>99</v>
      </c>
      <c r="J4" s="59">
        <f t="shared" si="0"/>
        <v>0.004125514403292181</v>
      </c>
      <c r="K4" s="41" t="s">
        <v>29</v>
      </c>
    </row>
    <row r="5" spans="1:11" ht="12.75" customHeight="1">
      <c r="A5" s="20">
        <v>3</v>
      </c>
      <c r="B5" s="92" t="s">
        <v>64</v>
      </c>
      <c r="C5" s="44">
        <f t="shared" si="1"/>
        <v>0.019791666666666666</v>
      </c>
      <c r="D5" s="15">
        <f t="shared" si="2"/>
        <v>98</v>
      </c>
      <c r="E5" s="21">
        <v>1</v>
      </c>
      <c r="F5" s="17">
        <v>3</v>
      </c>
      <c r="G5" s="92" t="s">
        <v>64</v>
      </c>
      <c r="H5" s="58">
        <v>0.019791666666666666</v>
      </c>
      <c r="I5" s="19">
        <v>98</v>
      </c>
      <c r="J5" s="59">
        <f t="shared" si="0"/>
        <v>0.0043981481481481476</v>
      </c>
      <c r="K5" s="41"/>
    </row>
    <row r="6" spans="1:11" ht="12.75" customHeight="1">
      <c r="A6" s="20">
        <v>4</v>
      </c>
      <c r="B6" s="33" t="s">
        <v>40</v>
      </c>
      <c r="C6" s="44">
        <f t="shared" si="1"/>
        <v>0.02013888888888889</v>
      </c>
      <c r="D6" s="15">
        <f t="shared" si="2"/>
        <v>97</v>
      </c>
      <c r="E6" s="21">
        <v>1</v>
      </c>
      <c r="F6" s="17">
        <v>4</v>
      </c>
      <c r="G6" s="33" t="s">
        <v>40</v>
      </c>
      <c r="H6" s="58">
        <v>0.02013888888888889</v>
      </c>
      <c r="I6" s="19">
        <v>97</v>
      </c>
      <c r="J6" s="59">
        <f t="shared" si="0"/>
        <v>0.004475308641975309</v>
      </c>
      <c r="K6" s="41"/>
    </row>
    <row r="7" spans="1:11" ht="12.75" customHeight="1">
      <c r="A7" s="17">
        <v>5</v>
      </c>
      <c r="B7" s="33" t="s">
        <v>104</v>
      </c>
      <c r="C7" s="45">
        <f t="shared" si="1"/>
        <v>0.020462962962962964</v>
      </c>
      <c r="D7" s="88">
        <f t="shared" si="2"/>
        <v>95</v>
      </c>
      <c r="E7" s="21">
        <v>1</v>
      </c>
      <c r="F7" s="17">
        <v>5</v>
      </c>
      <c r="G7" s="92" t="s">
        <v>109</v>
      </c>
      <c r="H7" s="58">
        <v>0.020324074074074074</v>
      </c>
      <c r="I7" s="19">
        <v>96</v>
      </c>
      <c r="J7" s="59">
        <f t="shared" si="0"/>
        <v>0.004516460905349794</v>
      </c>
      <c r="K7" s="41"/>
    </row>
    <row r="8" spans="1:11" ht="12.75" customHeight="1">
      <c r="A8" s="16">
        <v>1</v>
      </c>
      <c r="B8" s="91" t="s">
        <v>109</v>
      </c>
      <c r="C8" s="43">
        <f t="shared" si="1"/>
        <v>0.020324074074074074</v>
      </c>
      <c r="D8" s="18">
        <f t="shared" si="2"/>
        <v>96</v>
      </c>
      <c r="E8" s="25">
        <v>2</v>
      </c>
      <c r="F8" s="17">
        <v>6</v>
      </c>
      <c r="G8" s="33" t="s">
        <v>104</v>
      </c>
      <c r="H8" s="58">
        <v>0.020462962962962964</v>
      </c>
      <c r="I8" s="19">
        <v>95</v>
      </c>
      <c r="J8" s="59">
        <f t="shared" si="0"/>
        <v>0.0045473251028806585</v>
      </c>
      <c r="K8" s="41"/>
    </row>
    <row r="9" spans="1:11" ht="12.75" customHeight="1">
      <c r="A9" s="17">
        <v>2</v>
      </c>
      <c r="B9" s="37" t="s">
        <v>171</v>
      </c>
      <c r="C9" s="44">
        <f t="shared" si="1"/>
        <v>0.02065972222222222</v>
      </c>
      <c r="D9" s="15">
        <f t="shared" si="2"/>
        <v>94</v>
      </c>
      <c r="E9" s="21">
        <v>2</v>
      </c>
      <c r="F9" s="17">
        <v>7</v>
      </c>
      <c r="G9" s="37" t="s">
        <v>171</v>
      </c>
      <c r="H9" s="58">
        <v>0.02065972222222222</v>
      </c>
      <c r="I9" s="19">
        <v>94</v>
      </c>
      <c r="J9" s="59">
        <f t="shared" si="0"/>
        <v>0.00459104938271605</v>
      </c>
      <c r="K9" s="41"/>
    </row>
    <row r="10" spans="1:11" ht="12.75" customHeight="1">
      <c r="A10" s="17">
        <v>3</v>
      </c>
      <c r="B10" s="92" t="s">
        <v>105</v>
      </c>
      <c r="C10" s="44">
        <f t="shared" si="1"/>
        <v>0.020752314814814814</v>
      </c>
      <c r="D10" s="15">
        <f t="shared" si="2"/>
        <v>93</v>
      </c>
      <c r="E10" s="21">
        <v>2</v>
      </c>
      <c r="F10" s="17">
        <v>8</v>
      </c>
      <c r="G10" s="92" t="s">
        <v>105</v>
      </c>
      <c r="H10" s="58">
        <v>0.020752314814814814</v>
      </c>
      <c r="I10" s="19">
        <v>93</v>
      </c>
      <c r="J10" s="59">
        <f t="shared" si="0"/>
        <v>0.004611625514403292</v>
      </c>
      <c r="K10" s="41"/>
    </row>
    <row r="11" spans="1:11" ht="12.75" customHeight="1">
      <c r="A11" s="17">
        <v>4</v>
      </c>
      <c r="B11" s="37" t="s">
        <v>48</v>
      </c>
      <c r="C11" s="44">
        <f t="shared" si="1"/>
        <v>0.021689814814814815</v>
      </c>
      <c r="D11" s="15">
        <f t="shared" si="2"/>
        <v>90</v>
      </c>
      <c r="E11" s="21">
        <v>2</v>
      </c>
      <c r="F11" s="17">
        <v>9</v>
      </c>
      <c r="G11" s="33" t="s">
        <v>85</v>
      </c>
      <c r="H11" s="58">
        <v>0.021493055555555557</v>
      </c>
      <c r="I11" s="19">
        <v>92</v>
      </c>
      <c r="J11" s="59">
        <f t="shared" si="0"/>
        <v>0.004776234567901235</v>
      </c>
      <c r="K11" s="41"/>
    </row>
    <row r="12" spans="1:11" ht="12.75" customHeight="1">
      <c r="A12" s="17">
        <v>5</v>
      </c>
      <c r="B12" s="92" t="s">
        <v>174</v>
      </c>
      <c r="C12" s="44">
        <f t="shared" si="1"/>
        <v>0.021909722222222223</v>
      </c>
      <c r="D12" s="15">
        <f t="shared" si="2"/>
        <v>89</v>
      </c>
      <c r="E12" s="21">
        <v>2</v>
      </c>
      <c r="F12" s="17">
        <v>10</v>
      </c>
      <c r="G12" s="92" t="s">
        <v>182</v>
      </c>
      <c r="H12" s="58">
        <v>0.02152777777777778</v>
      </c>
      <c r="I12" s="19">
        <v>91</v>
      </c>
      <c r="J12" s="59">
        <f t="shared" si="0"/>
        <v>0.004783950617283952</v>
      </c>
      <c r="K12" s="41"/>
    </row>
    <row r="13" spans="1:11" ht="12.75" customHeight="1">
      <c r="A13" s="17">
        <v>6</v>
      </c>
      <c r="B13" s="33" t="s">
        <v>36</v>
      </c>
      <c r="C13" s="44">
        <f t="shared" si="1"/>
        <v>0.022164351851851852</v>
      </c>
      <c r="D13" s="15">
        <f t="shared" si="2"/>
        <v>86</v>
      </c>
      <c r="E13" s="21">
        <v>2</v>
      </c>
      <c r="F13" s="17">
        <v>11</v>
      </c>
      <c r="G13" s="37" t="s">
        <v>48</v>
      </c>
      <c r="H13" s="58">
        <v>0.021689814814814815</v>
      </c>
      <c r="I13" s="19">
        <v>90</v>
      </c>
      <c r="J13" s="59">
        <f t="shared" si="0"/>
        <v>0.004819958847736626</v>
      </c>
      <c r="K13" s="41"/>
    </row>
    <row r="14" spans="1:11" ht="12.75" customHeight="1">
      <c r="A14" s="10">
        <v>7</v>
      </c>
      <c r="B14" s="42" t="s">
        <v>39</v>
      </c>
      <c r="C14" s="45">
        <f t="shared" si="1"/>
        <v>0.02314814814814815</v>
      </c>
      <c r="D14" s="88">
        <f t="shared" si="2"/>
        <v>84</v>
      </c>
      <c r="E14" s="89">
        <v>2</v>
      </c>
      <c r="F14" s="17">
        <v>12</v>
      </c>
      <c r="G14" s="92" t="s">
        <v>174</v>
      </c>
      <c r="H14" s="58">
        <v>0.021909722222222223</v>
      </c>
      <c r="I14" s="19">
        <v>89</v>
      </c>
      <c r="J14" s="59">
        <f t="shared" si="0"/>
        <v>0.0048688271604938275</v>
      </c>
      <c r="K14" s="41"/>
    </row>
    <row r="15" spans="1:11" ht="12.75" customHeight="1">
      <c r="A15" s="17">
        <v>1</v>
      </c>
      <c r="B15" s="33" t="s">
        <v>85</v>
      </c>
      <c r="C15" s="44">
        <f t="shared" si="1"/>
        <v>0.021493055555555557</v>
      </c>
      <c r="D15" s="15">
        <f t="shared" si="2"/>
        <v>92</v>
      </c>
      <c r="E15" s="21">
        <v>3</v>
      </c>
      <c r="F15" s="17">
        <v>13</v>
      </c>
      <c r="G15" s="92" t="s">
        <v>194</v>
      </c>
      <c r="H15" s="58">
        <v>0.021944444444444447</v>
      </c>
      <c r="I15" s="19">
        <v>88</v>
      </c>
      <c r="J15" s="59">
        <f t="shared" si="0"/>
        <v>0.004876543209876544</v>
      </c>
      <c r="K15" s="41"/>
    </row>
    <row r="16" spans="1:11" ht="12.75" customHeight="1">
      <c r="A16" s="17">
        <v>2</v>
      </c>
      <c r="B16" s="92" t="s">
        <v>182</v>
      </c>
      <c r="C16" s="44">
        <f t="shared" si="1"/>
        <v>0.02152777777777778</v>
      </c>
      <c r="D16" s="15">
        <f t="shared" si="2"/>
        <v>91</v>
      </c>
      <c r="E16" s="21">
        <v>3</v>
      </c>
      <c r="F16" s="17">
        <v>14</v>
      </c>
      <c r="G16" s="92" t="s">
        <v>51</v>
      </c>
      <c r="H16" s="58">
        <v>0.02200231481481482</v>
      </c>
      <c r="I16" s="19">
        <v>87</v>
      </c>
      <c r="J16" s="59">
        <f t="shared" si="0"/>
        <v>0.004889403292181071</v>
      </c>
      <c r="K16" s="41"/>
    </row>
    <row r="17" spans="1:11" ht="12.75" customHeight="1">
      <c r="A17" s="17">
        <v>3</v>
      </c>
      <c r="B17" s="92" t="s">
        <v>194</v>
      </c>
      <c r="C17" s="44">
        <f t="shared" si="1"/>
        <v>0.021944444444444447</v>
      </c>
      <c r="D17" s="15">
        <f t="shared" si="2"/>
        <v>88</v>
      </c>
      <c r="E17" s="21">
        <v>3</v>
      </c>
      <c r="F17" s="17">
        <v>15</v>
      </c>
      <c r="G17" s="33" t="s">
        <v>36</v>
      </c>
      <c r="H17" s="58">
        <v>0.022164351851851852</v>
      </c>
      <c r="I17" s="19">
        <v>86</v>
      </c>
      <c r="J17" s="59">
        <f t="shared" si="0"/>
        <v>0.004925411522633745</v>
      </c>
      <c r="K17" s="41"/>
    </row>
    <row r="18" spans="1:11" ht="12.75" customHeight="1">
      <c r="A18" s="17">
        <v>4</v>
      </c>
      <c r="B18" s="92" t="s">
        <v>51</v>
      </c>
      <c r="C18" s="44">
        <f t="shared" si="1"/>
        <v>0.02200231481481482</v>
      </c>
      <c r="D18" s="15">
        <f t="shared" si="2"/>
        <v>87</v>
      </c>
      <c r="E18" s="21">
        <v>3</v>
      </c>
      <c r="F18" s="17">
        <v>16</v>
      </c>
      <c r="G18" s="33" t="s">
        <v>187</v>
      </c>
      <c r="H18" s="58">
        <v>0.02246527777777778</v>
      </c>
      <c r="I18" s="19" t="s">
        <v>84</v>
      </c>
      <c r="J18" s="59">
        <f t="shared" si="0"/>
        <v>0.004992283950617284</v>
      </c>
      <c r="K18" s="41"/>
    </row>
    <row r="19" spans="1:11" ht="12.75" customHeight="1">
      <c r="A19" s="17">
        <v>5</v>
      </c>
      <c r="B19" s="92" t="s">
        <v>35</v>
      </c>
      <c r="C19" s="44">
        <f t="shared" si="1"/>
        <v>0.022847222222222224</v>
      </c>
      <c r="D19" s="15">
        <f t="shared" si="2"/>
        <v>85</v>
      </c>
      <c r="E19" s="22">
        <v>3</v>
      </c>
      <c r="F19" s="17">
        <v>17</v>
      </c>
      <c r="G19" s="92" t="s">
        <v>35</v>
      </c>
      <c r="H19" s="58">
        <v>0.022847222222222224</v>
      </c>
      <c r="I19" s="19">
        <v>85</v>
      </c>
      <c r="J19" s="59">
        <f t="shared" si="0"/>
        <v>0.00507716049382716</v>
      </c>
      <c r="K19" s="41"/>
    </row>
    <row r="20" spans="1:11" ht="12.75" customHeight="1">
      <c r="A20" s="17">
        <v>6</v>
      </c>
      <c r="B20" s="92" t="s">
        <v>66</v>
      </c>
      <c r="C20" s="44">
        <f t="shared" si="1"/>
        <v>0.024745370370370372</v>
      </c>
      <c r="D20" s="15">
        <f t="shared" si="2"/>
        <v>76</v>
      </c>
      <c r="E20" s="22">
        <v>3</v>
      </c>
      <c r="F20" s="17">
        <v>18</v>
      </c>
      <c r="G20" s="33" t="s">
        <v>39</v>
      </c>
      <c r="H20" s="58">
        <v>0.02314814814814815</v>
      </c>
      <c r="I20" s="19">
        <v>84</v>
      </c>
      <c r="J20" s="59">
        <f t="shared" si="0"/>
        <v>0.0051440329218107005</v>
      </c>
      <c r="K20" s="41"/>
    </row>
    <row r="21" spans="1:11" ht="12.75" customHeight="1">
      <c r="A21" s="16">
        <v>1</v>
      </c>
      <c r="B21" s="62" t="s">
        <v>107</v>
      </c>
      <c r="C21" s="43">
        <f t="shared" si="1"/>
        <v>0.023171296296296297</v>
      </c>
      <c r="D21" s="18">
        <f t="shared" si="2"/>
        <v>83</v>
      </c>
      <c r="E21" s="90">
        <v>4</v>
      </c>
      <c r="F21" s="17">
        <v>19</v>
      </c>
      <c r="G21" s="33" t="s">
        <v>107</v>
      </c>
      <c r="H21" s="58">
        <v>0.023171296296296297</v>
      </c>
      <c r="I21" s="19">
        <v>83</v>
      </c>
      <c r="J21" s="59">
        <f t="shared" si="0"/>
        <v>0.00514917695473251</v>
      </c>
      <c r="K21" s="41"/>
    </row>
    <row r="22" spans="1:11" ht="12.75" customHeight="1">
      <c r="A22" s="17">
        <v>2</v>
      </c>
      <c r="B22" s="92" t="s">
        <v>60</v>
      </c>
      <c r="C22" s="44">
        <f t="shared" si="1"/>
        <v>0.0234375</v>
      </c>
      <c r="D22" s="15">
        <f t="shared" si="2"/>
        <v>82</v>
      </c>
      <c r="E22" s="22">
        <v>4</v>
      </c>
      <c r="F22" s="17">
        <v>20</v>
      </c>
      <c r="G22" s="92" t="s">
        <v>60</v>
      </c>
      <c r="H22" s="58">
        <v>0.0234375</v>
      </c>
      <c r="I22" s="19">
        <v>82</v>
      </c>
      <c r="J22" s="59">
        <f t="shared" si="0"/>
        <v>0.005208333333333333</v>
      </c>
      <c r="K22" s="41"/>
    </row>
    <row r="23" spans="1:11" ht="12.75" customHeight="1">
      <c r="A23" s="17">
        <v>3</v>
      </c>
      <c r="B23" s="92" t="s">
        <v>69</v>
      </c>
      <c r="C23" s="44">
        <f t="shared" si="1"/>
        <v>0.023680555555555555</v>
      </c>
      <c r="D23" s="15">
        <f t="shared" si="2"/>
        <v>81</v>
      </c>
      <c r="E23" s="22">
        <v>4</v>
      </c>
      <c r="F23" s="17">
        <v>21</v>
      </c>
      <c r="G23" s="92" t="s">
        <v>69</v>
      </c>
      <c r="H23" s="58">
        <v>0.023680555555555555</v>
      </c>
      <c r="I23" s="19">
        <v>81</v>
      </c>
      <c r="J23" s="59">
        <f t="shared" si="0"/>
        <v>0.005262345679012345</v>
      </c>
      <c r="K23" s="41"/>
    </row>
    <row r="24" spans="1:11" ht="12.75" customHeight="1">
      <c r="A24" s="17">
        <v>4</v>
      </c>
      <c r="B24" s="92" t="s">
        <v>25</v>
      </c>
      <c r="C24" s="44">
        <f t="shared" si="1"/>
        <v>0.02394675925925926</v>
      </c>
      <c r="D24" s="15">
        <f t="shared" si="2"/>
        <v>80</v>
      </c>
      <c r="E24" s="22">
        <v>4</v>
      </c>
      <c r="F24" s="17">
        <v>22</v>
      </c>
      <c r="G24" s="92" t="s">
        <v>25</v>
      </c>
      <c r="H24" s="58">
        <v>0.02394675925925926</v>
      </c>
      <c r="I24" s="19">
        <v>80</v>
      </c>
      <c r="J24" s="59">
        <f t="shared" si="0"/>
        <v>0.005321502057613169</v>
      </c>
      <c r="K24" s="41"/>
    </row>
    <row r="25" spans="1:11" ht="12.75" customHeight="1">
      <c r="A25" s="20">
        <v>5</v>
      </c>
      <c r="B25" s="33" t="s">
        <v>42</v>
      </c>
      <c r="C25" s="44">
        <f t="shared" si="1"/>
        <v>0.024027777777777776</v>
      </c>
      <c r="D25" s="15">
        <f t="shared" si="2"/>
        <v>79</v>
      </c>
      <c r="E25" s="22">
        <v>4</v>
      </c>
      <c r="F25" s="17">
        <v>23</v>
      </c>
      <c r="G25" s="33" t="s">
        <v>42</v>
      </c>
      <c r="H25" s="58">
        <v>0.024027777777777776</v>
      </c>
      <c r="I25" s="19">
        <v>79</v>
      </c>
      <c r="J25" s="59">
        <f t="shared" si="0"/>
        <v>0.005339506172839506</v>
      </c>
      <c r="K25" s="41"/>
    </row>
    <row r="26" spans="1:11" ht="12.75" customHeight="1">
      <c r="A26" s="17">
        <v>6</v>
      </c>
      <c r="B26" s="92" t="s">
        <v>44</v>
      </c>
      <c r="C26" s="44">
        <f t="shared" si="1"/>
        <v>0.02417824074074074</v>
      </c>
      <c r="D26" s="15">
        <f t="shared" si="2"/>
        <v>78</v>
      </c>
      <c r="E26" s="22">
        <v>4</v>
      </c>
      <c r="F26" s="17">
        <v>24</v>
      </c>
      <c r="G26" s="92" t="s">
        <v>44</v>
      </c>
      <c r="H26" s="58">
        <v>0.02417824074074074</v>
      </c>
      <c r="I26" s="19">
        <v>78</v>
      </c>
      <c r="J26" s="59">
        <f t="shared" si="0"/>
        <v>0.005372942386831276</v>
      </c>
      <c r="K26" s="41"/>
    </row>
    <row r="27" spans="1:11" ht="12.75" customHeight="1">
      <c r="A27" s="10">
        <v>7</v>
      </c>
      <c r="B27" s="42" t="s">
        <v>45</v>
      </c>
      <c r="C27" s="45">
        <f t="shared" si="1"/>
        <v>0.024363425925925927</v>
      </c>
      <c r="D27" s="88">
        <f t="shared" si="2"/>
        <v>77</v>
      </c>
      <c r="E27" s="23">
        <v>4</v>
      </c>
      <c r="F27" s="17">
        <v>25</v>
      </c>
      <c r="G27" s="33" t="s">
        <v>45</v>
      </c>
      <c r="H27" s="58">
        <v>0.024363425925925927</v>
      </c>
      <c r="I27" s="19">
        <v>77</v>
      </c>
      <c r="J27" s="59">
        <f t="shared" si="0"/>
        <v>0.005414094650205762</v>
      </c>
      <c r="K27" s="41"/>
    </row>
    <row r="28" spans="1:11" ht="12.75" customHeight="1">
      <c r="A28" s="17">
        <v>1</v>
      </c>
      <c r="B28" s="92" t="s">
        <v>61</v>
      </c>
      <c r="C28" s="44">
        <f t="shared" si="1"/>
        <v>0.025590277777777778</v>
      </c>
      <c r="D28" s="15">
        <f t="shared" si="2"/>
        <v>75</v>
      </c>
      <c r="E28" s="22">
        <v>5</v>
      </c>
      <c r="F28" s="17">
        <v>26</v>
      </c>
      <c r="G28" s="92" t="s">
        <v>66</v>
      </c>
      <c r="H28" s="58">
        <v>0.024745370370370372</v>
      </c>
      <c r="I28" s="19">
        <v>76</v>
      </c>
      <c r="J28" s="59">
        <f t="shared" si="0"/>
        <v>0.005498971193415639</v>
      </c>
      <c r="K28" s="41"/>
    </row>
    <row r="29" spans="1:11" ht="12.75" customHeight="1">
      <c r="A29" s="20">
        <v>2</v>
      </c>
      <c r="B29" s="92" t="s">
        <v>126</v>
      </c>
      <c r="C29" s="44">
        <f t="shared" si="1"/>
        <v>0.02578703703703704</v>
      </c>
      <c r="D29" s="15">
        <f t="shared" si="2"/>
        <v>73</v>
      </c>
      <c r="E29" s="22">
        <v>5</v>
      </c>
      <c r="F29" s="17">
        <v>27</v>
      </c>
      <c r="G29" s="92" t="s">
        <v>61</v>
      </c>
      <c r="H29" s="58">
        <v>0.025590277777777778</v>
      </c>
      <c r="I29" s="19">
        <v>75</v>
      </c>
      <c r="J29" s="59">
        <f t="shared" si="0"/>
        <v>0.005686728395061728</v>
      </c>
      <c r="K29" s="41"/>
    </row>
    <row r="30" spans="1:11" ht="12.75" customHeight="1">
      <c r="A30" s="20">
        <v>3</v>
      </c>
      <c r="B30" s="37" t="s">
        <v>46</v>
      </c>
      <c r="C30" s="44">
        <f t="shared" si="1"/>
        <v>0.025902777777777775</v>
      </c>
      <c r="D30" s="15">
        <f t="shared" si="2"/>
        <v>72</v>
      </c>
      <c r="E30" s="22">
        <v>5</v>
      </c>
      <c r="F30" s="17">
        <v>28</v>
      </c>
      <c r="G30" s="33" t="s">
        <v>58</v>
      </c>
      <c r="H30" s="67">
        <v>0.0256712962962963</v>
      </c>
      <c r="I30" s="19">
        <v>74</v>
      </c>
      <c r="J30" s="59">
        <f t="shared" si="0"/>
        <v>0.005704732510288067</v>
      </c>
      <c r="K30" s="41"/>
    </row>
    <row r="31" spans="1:11" ht="12.75" customHeight="1">
      <c r="A31" s="17">
        <v>4</v>
      </c>
      <c r="B31" s="92" t="s">
        <v>99</v>
      </c>
      <c r="C31" s="44">
        <f t="shared" si="1"/>
        <v>0.025995370370370367</v>
      </c>
      <c r="D31" s="15">
        <f t="shared" si="2"/>
        <v>71</v>
      </c>
      <c r="E31" s="22">
        <v>5</v>
      </c>
      <c r="F31" s="17">
        <v>29</v>
      </c>
      <c r="G31" s="92" t="s">
        <v>126</v>
      </c>
      <c r="H31" s="67">
        <v>0.02578703703703704</v>
      </c>
      <c r="I31" s="19">
        <v>73</v>
      </c>
      <c r="J31" s="59">
        <f t="shared" si="0"/>
        <v>0.0057304526748971196</v>
      </c>
      <c r="K31" s="41"/>
    </row>
    <row r="32" spans="1:11" ht="12.75" customHeight="1">
      <c r="A32" s="17">
        <v>5</v>
      </c>
      <c r="B32" s="33" t="s">
        <v>54</v>
      </c>
      <c r="C32" s="44">
        <f t="shared" si="1"/>
        <v>0.026446759259259264</v>
      </c>
      <c r="D32" s="15">
        <f t="shared" si="2"/>
        <v>70</v>
      </c>
      <c r="E32" s="22">
        <v>5</v>
      </c>
      <c r="F32" s="17">
        <v>30</v>
      </c>
      <c r="G32" s="37" t="s">
        <v>46</v>
      </c>
      <c r="H32" s="67">
        <v>0.025902777777777775</v>
      </c>
      <c r="I32" s="19">
        <v>72</v>
      </c>
      <c r="J32" s="59">
        <f t="shared" si="0"/>
        <v>0.005756172839506172</v>
      </c>
      <c r="K32" s="41"/>
    </row>
    <row r="33" spans="1:11" ht="12.75" customHeight="1">
      <c r="A33" s="17">
        <v>6</v>
      </c>
      <c r="B33" s="92" t="s">
        <v>125</v>
      </c>
      <c r="C33" s="44">
        <f t="shared" si="1"/>
        <v>0.026550925925925926</v>
      </c>
      <c r="D33" s="15">
        <f t="shared" si="2"/>
        <v>69</v>
      </c>
      <c r="E33" s="22">
        <v>5</v>
      </c>
      <c r="F33" s="17">
        <v>31</v>
      </c>
      <c r="G33" s="92" t="s">
        <v>99</v>
      </c>
      <c r="H33" s="67">
        <v>0.025995370370370367</v>
      </c>
      <c r="I33" s="19">
        <v>71</v>
      </c>
      <c r="J33" s="59">
        <f t="shared" si="0"/>
        <v>0.005776748971193415</v>
      </c>
      <c r="K33" s="41"/>
    </row>
    <row r="34" spans="1:11" ht="12.75" customHeight="1">
      <c r="A34" s="17">
        <v>7</v>
      </c>
      <c r="B34" s="92" t="s">
        <v>27</v>
      </c>
      <c r="C34" s="44">
        <f t="shared" si="1"/>
        <v>0.027337962962962963</v>
      </c>
      <c r="D34" s="15">
        <f t="shared" si="2"/>
        <v>64</v>
      </c>
      <c r="E34" s="22">
        <v>5</v>
      </c>
      <c r="F34" s="17">
        <v>32</v>
      </c>
      <c r="G34" s="33" t="s">
        <v>54</v>
      </c>
      <c r="H34" s="58">
        <v>0.026446759259259264</v>
      </c>
      <c r="I34" s="19">
        <v>70</v>
      </c>
      <c r="J34" s="59">
        <f t="shared" si="0"/>
        <v>0.005877057613168726</v>
      </c>
      <c r="K34" s="41"/>
    </row>
    <row r="35" spans="1:11" ht="12.75" customHeight="1">
      <c r="A35" s="16">
        <v>1</v>
      </c>
      <c r="B35" s="62" t="s">
        <v>58</v>
      </c>
      <c r="C35" s="43">
        <f t="shared" si="1"/>
        <v>0.0256712962962963</v>
      </c>
      <c r="D35" s="18">
        <f t="shared" si="2"/>
        <v>74</v>
      </c>
      <c r="E35" s="90">
        <v>6</v>
      </c>
      <c r="F35" s="17">
        <v>33</v>
      </c>
      <c r="G35" s="92" t="s">
        <v>125</v>
      </c>
      <c r="H35" s="58">
        <v>0.026550925925925926</v>
      </c>
      <c r="I35" s="19">
        <v>69</v>
      </c>
      <c r="J35" s="59">
        <f aca="true" t="shared" si="3" ref="J35:J58">H35/J$1</f>
        <v>0.005900205761316873</v>
      </c>
      <c r="K35" s="41"/>
    </row>
    <row r="36" spans="1:11" ht="12.75" customHeight="1">
      <c r="A36" s="17">
        <v>2</v>
      </c>
      <c r="B36" s="92" t="s">
        <v>29</v>
      </c>
      <c r="C36" s="44">
        <f t="shared" si="1"/>
        <v>0.026689814814814816</v>
      </c>
      <c r="D36" s="15">
        <f t="shared" si="2"/>
        <v>68</v>
      </c>
      <c r="E36" s="22">
        <v>6</v>
      </c>
      <c r="F36" s="17">
        <v>34</v>
      </c>
      <c r="G36" s="92" t="s">
        <v>29</v>
      </c>
      <c r="H36" s="58">
        <v>0.026689814814814816</v>
      </c>
      <c r="I36" s="19">
        <v>68</v>
      </c>
      <c r="J36" s="59">
        <f t="shared" si="3"/>
        <v>0.005931069958847737</v>
      </c>
      <c r="K36" s="41"/>
    </row>
    <row r="37" spans="1:11" ht="12.75" customHeight="1">
      <c r="A37" s="17">
        <v>3</v>
      </c>
      <c r="B37" s="37" t="s">
        <v>52</v>
      </c>
      <c r="C37" s="44">
        <f t="shared" si="1"/>
        <v>0.02693287037037037</v>
      </c>
      <c r="D37" s="15">
        <f t="shared" si="2"/>
        <v>67</v>
      </c>
      <c r="E37" s="22">
        <v>6</v>
      </c>
      <c r="F37" s="17">
        <v>35</v>
      </c>
      <c r="G37" s="37" t="s">
        <v>52</v>
      </c>
      <c r="H37" s="58">
        <v>0.02693287037037037</v>
      </c>
      <c r="I37" s="19">
        <v>67</v>
      </c>
      <c r="J37" s="59">
        <f t="shared" si="3"/>
        <v>0.005985082304526749</v>
      </c>
      <c r="K37" s="41"/>
    </row>
    <row r="38" spans="1:11" ht="12.75" customHeight="1">
      <c r="A38" s="17">
        <v>4</v>
      </c>
      <c r="B38" s="33" t="s">
        <v>83</v>
      </c>
      <c r="C38" s="44">
        <f t="shared" si="1"/>
        <v>0.02710648148148148</v>
      </c>
      <c r="D38" s="15">
        <f t="shared" si="2"/>
        <v>66</v>
      </c>
      <c r="E38" s="22">
        <v>6</v>
      </c>
      <c r="F38" s="17">
        <v>36</v>
      </c>
      <c r="G38" s="33" t="s">
        <v>83</v>
      </c>
      <c r="H38" s="58">
        <v>0.02710648148148148</v>
      </c>
      <c r="I38" s="19">
        <v>66</v>
      </c>
      <c r="J38" s="59">
        <f t="shared" si="3"/>
        <v>0.006023662551440329</v>
      </c>
      <c r="K38" s="41"/>
    </row>
    <row r="39" spans="1:11" ht="12.75" customHeight="1">
      <c r="A39" s="17">
        <v>5</v>
      </c>
      <c r="B39" s="37" t="s">
        <v>70</v>
      </c>
      <c r="C39" s="44">
        <f t="shared" si="1"/>
        <v>0.027164351851851853</v>
      </c>
      <c r="D39" s="15">
        <f t="shared" si="2"/>
        <v>65</v>
      </c>
      <c r="E39" s="22">
        <v>6</v>
      </c>
      <c r="F39" s="17">
        <v>37</v>
      </c>
      <c r="G39" s="37" t="s">
        <v>70</v>
      </c>
      <c r="H39" s="67">
        <v>0.027164351851851853</v>
      </c>
      <c r="I39" s="19">
        <v>65</v>
      </c>
      <c r="J39" s="59">
        <f t="shared" si="3"/>
        <v>0.006036522633744856</v>
      </c>
      <c r="K39" s="41"/>
    </row>
    <row r="40" spans="1:11" ht="12.75" customHeight="1">
      <c r="A40" s="17">
        <v>6</v>
      </c>
      <c r="B40" s="33" t="s">
        <v>82</v>
      </c>
      <c r="C40" s="44">
        <f t="shared" si="1"/>
        <v>0.027974537037037034</v>
      </c>
      <c r="D40" s="15">
        <f t="shared" si="2"/>
        <v>63</v>
      </c>
      <c r="E40" s="22">
        <v>6</v>
      </c>
      <c r="F40" s="17">
        <v>38</v>
      </c>
      <c r="G40" s="92" t="s">
        <v>27</v>
      </c>
      <c r="H40" s="67">
        <v>0.027337962962962963</v>
      </c>
      <c r="I40" s="19">
        <v>64</v>
      </c>
      <c r="J40" s="59">
        <f t="shared" si="3"/>
        <v>0.0060751028806584366</v>
      </c>
      <c r="K40" s="41"/>
    </row>
    <row r="41" spans="1:11" ht="12.75" customHeight="1">
      <c r="A41" s="17">
        <v>7</v>
      </c>
      <c r="B41" s="92" t="s">
        <v>55</v>
      </c>
      <c r="C41" s="44">
        <f t="shared" si="1"/>
        <v>0.02866898148148148</v>
      </c>
      <c r="D41" s="15">
        <f t="shared" si="2"/>
        <v>62</v>
      </c>
      <c r="E41" s="22">
        <v>6</v>
      </c>
      <c r="F41" s="17">
        <v>39</v>
      </c>
      <c r="G41" s="33" t="s">
        <v>82</v>
      </c>
      <c r="H41" s="67">
        <v>0.027974537037037034</v>
      </c>
      <c r="I41" s="19">
        <v>63</v>
      </c>
      <c r="J41" s="59">
        <f t="shared" si="3"/>
        <v>0.0062165637860082295</v>
      </c>
      <c r="K41" s="39"/>
    </row>
    <row r="42" spans="1:11" ht="12.75" customHeight="1">
      <c r="A42" s="17">
        <v>8</v>
      </c>
      <c r="B42" s="37" t="s">
        <v>178</v>
      </c>
      <c r="C42" s="44">
        <f t="shared" si="1"/>
        <v>0.028692129629629633</v>
      </c>
      <c r="D42" s="15">
        <f t="shared" si="2"/>
        <v>61</v>
      </c>
      <c r="E42" s="22">
        <v>6</v>
      </c>
      <c r="F42" s="17">
        <v>40</v>
      </c>
      <c r="G42" s="92" t="s">
        <v>55</v>
      </c>
      <c r="H42" s="67">
        <v>0.02866898148148148</v>
      </c>
      <c r="I42" s="19">
        <v>62</v>
      </c>
      <c r="J42" s="59">
        <f t="shared" si="3"/>
        <v>0.006370884773662551</v>
      </c>
      <c r="K42" s="39"/>
    </row>
    <row r="43" spans="1:10" ht="12.75" customHeight="1">
      <c r="A43" s="10">
        <v>9</v>
      </c>
      <c r="B43" s="42" t="s">
        <v>30</v>
      </c>
      <c r="C43" s="45">
        <f t="shared" si="1"/>
        <v>0.029490740740740744</v>
      </c>
      <c r="D43" s="88">
        <f t="shared" si="2"/>
        <v>60</v>
      </c>
      <c r="E43" s="23">
        <v>6</v>
      </c>
      <c r="F43" s="17">
        <v>41</v>
      </c>
      <c r="G43" s="37" t="s">
        <v>178</v>
      </c>
      <c r="H43" s="58">
        <v>0.028692129629629633</v>
      </c>
      <c r="I43" s="19">
        <v>61</v>
      </c>
      <c r="J43" s="59">
        <f t="shared" si="3"/>
        <v>0.006376028806584363</v>
      </c>
    </row>
    <row r="44" spans="1:10" ht="12.75" customHeight="1">
      <c r="A44" s="17">
        <v>1</v>
      </c>
      <c r="B44" s="33" t="s">
        <v>185</v>
      </c>
      <c r="C44" s="44">
        <f t="shared" si="1"/>
        <v>0.03009259259259259</v>
      </c>
      <c r="D44" s="15">
        <f t="shared" si="2"/>
        <v>59</v>
      </c>
      <c r="E44" s="22">
        <v>7</v>
      </c>
      <c r="F44" s="17">
        <v>42</v>
      </c>
      <c r="G44" s="33" t="s">
        <v>30</v>
      </c>
      <c r="H44" s="58">
        <v>0.029490740740740744</v>
      </c>
      <c r="I44" s="19">
        <v>60</v>
      </c>
      <c r="J44" s="59">
        <f t="shared" si="3"/>
        <v>0.006553497942386832</v>
      </c>
    </row>
    <row r="45" spans="1:10" ht="12.75" customHeight="1">
      <c r="A45" s="17">
        <v>2</v>
      </c>
      <c r="B45" s="92" t="s">
        <v>189</v>
      </c>
      <c r="C45" s="44">
        <f t="shared" si="1"/>
        <v>0.030590277777777775</v>
      </c>
      <c r="D45" s="15">
        <f t="shared" si="2"/>
        <v>57</v>
      </c>
      <c r="E45" s="68">
        <v>7</v>
      </c>
      <c r="F45" s="17">
        <v>43</v>
      </c>
      <c r="G45" s="33" t="s">
        <v>185</v>
      </c>
      <c r="H45" s="58">
        <v>0.03009259259259259</v>
      </c>
      <c r="I45" s="19">
        <v>59</v>
      </c>
      <c r="J45" s="59">
        <f t="shared" si="3"/>
        <v>0.006687242798353909</v>
      </c>
    </row>
    <row r="46" spans="1:10" ht="12.75" customHeight="1">
      <c r="A46" s="17">
        <v>3</v>
      </c>
      <c r="B46" s="33" t="s">
        <v>72</v>
      </c>
      <c r="C46" s="44">
        <f t="shared" si="1"/>
        <v>0.03137731481481481</v>
      </c>
      <c r="D46" s="15">
        <f t="shared" si="2"/>
        <v>56</v>
      </c>
      <c r="E46" s="22">
        <v>7</v>
      </c>
      <c r="F46" s="17">
        <v>44</v>
      </c>
      <c r="G46" s="92" t="s">
        <v>181</v>
      </c>
      <c r="H46" s="58">
        <v>0.030243055555555554</v>
      </c>
      <c r="I46" s="19">
        <v>58</v>
      </c>
      <c r="J46" s="59">
        <f t="shared" si="3"/>
        <v>0.0067206790123456785</v>
      </c>
    </row>
    <row r="47" spans="1:10" ht="12">
      <c r="A47" s="76">
        <v>4</v>
      </c>
      <c r="B47" s="33" t="s">
        <v>47</v>
      </c>
      <c r="C47" s="44">
        <f t="shared" si="1"/>
        <v>0.03211805555555556</v>
      </c>
      <c r="D47" s="15">
        <f t="shared" si="2"/>
        <v>55</v>
      </c>
      <c r="E47" s="22">
        <v>7</v>
      </c>
      <c r="F47" s="17">
        <v>45</v>
      </c>
      <c r="G47" s="92" t="s">
        <v>189</v>
      </c>
      <c r="H47" s="58">
        <v>0.030590277777777775</v>
      </c>
      <c r="I47" s="19">
        <v>57</v>
      </c>
      <c r="J47" s="59">
        <f t="shared" si="3"/>
        <v>0.006797839506172839</v>
      </c>
    </row>
    <row r="48" spans="1:10" ht="12">
      <c r="A48" s="17">
        <v>5</v>
      </c>
      <c r="B48" s="33" t="s">
        <v>77</v>
      </c>
      <c r="C48" s="44">
        <f t="shared" si="1"/>
        <v>0.03214120370370371</v>
      </c>
      <c r="D48" s="15">
        <f t="shared" si="2"/>
        <v>54</v>
      </c>
      <c r="E48" s="22">
        <v>7</v>
      </c>
      <c r="F48" s="17">
        <v>46</v>
      </c>
      <c r="G48" s="33" t="s">
        <v>72</v>
      </c>
      <c r="H48" s="179">
        <v>0.03137731481481481</v>
      </c>
      <c r="I48" s="19">
        <v>56</v>
      </c>
      <c r="J48" s="59">
        <f t="shared" si="3"/>
        <v>0.006972736625514402</v>
      </c>
    </row>
    <row r="49" spans="1:10" ht="12">
      <c r="A49" s="17">
        <v>6</v>
      </c>
      <c r="B49" s="33" t="s">
        <v>73</v>
      </c>
      <c r="C49" s="44">
        <f t="shared" si="1"/>
        <v>0.03270833333333333</v>
      </c>
      <c r="D49" s="15">
        <f t="shared" si="2"/>
        <v>52</v>
      </c>
      <c r="E49" s="22">
        <v>7</v>
      </c>
      <c r="F49" s="17">
        <v>47</v>
      </c>
      <c r="G49" s="33" t="s">
        <v>47</v>
      </c>
      <c r="H49" s="179">
        <v>0.03211805555555556</v>
      </c>
      <c r="I49" s="19">
        <v>55</v>
      </c>
      <c r="J49" s="59">
        <f t="shared" si="3"/>
        <v>0.007137345679012346</v>
      </c>
    </row>
    <row r="50" spans="1:10" ht="12.75" customHeight="1">
      <c r="A50" s="17">
        <v>7</v>
      </c>
      <c r="B50" s="33" t="s">
        <v>31</v>
      </c>
      <c r="C50" s="44">
        <f t="shared" si="1"/>
        <v>0.03302083333333333</v>
      </c>
      <c r="D50" s="15">
        <f t="shared" si="2"/>
        <v>51</v>
      </c>
      <c r="E50" s="22">
        <v>7</v>
      </c>
      <c r="F50" s="17">
        <v>48</v>
      </c>
      <c r="G50" s="33" t="s">
        <v>77</v>
      </c>
      <c r="H50" s="67">
        <v>0.03214120370370371</v>
      </c>
      <c r="I50" s="19">
        <v>54</v>
      </c>
      <c r="J50" s="59">
        <f t="shared" si="3"/>
        <v>0.007142489711934157</v>
      </c>
    </row>
    <row r="51" spans="1:10" ht="12.75" customHeight="1">
      <c r="A51" s="17">
        <v>8</v>
      </c>
      <c r="B51" s="33" t="s">
        <v>56</v>
      </c>
      <c r="C51" s="44">
        <f t="shared" si="1"/>
        <v>0.034768518518518525</v>
      </c>
      <c r="D51" s="15">
        <f t="shared" si="2"/>
        <v>49</v>
      </c>
      <c r="E51" s="22">
        <v>7</v>
      </c>
      <c r="F51" s="17">
        <v>49</v>
      </c>
      <c r="G51" s="33" t="s">
        <v>57</v>
      </c>
      <c r="H51" s="67">
        <v>0.03222222222222222</v>
      </c>
      <c r="I51" s="19">
        <v>53</v>
      </c>
      <c r="J51" s="59">
        <f t="shared" si="3"/>
        <v>0.007160493827160493</v>
      </c>
    </row>
    <row r="52" spans="1:10" ht="12.75" customHeight="1">
      <c r="A52" s="16">
        <v>1</v>
      </c>
      <c r="B52" s="91" t="s">
        <v>181</v>
      </c>
      <c r="C52" s="43">
        <f t="shared" si="1"/>
        <v>0.030243055555555554</v>
      </c>
      <c r="D52" s="18">
        <f t="shared" si="2"/>
        <v>58</v>
      </c>
      <c r="E52" s="90">
        <v>8</v>
      </c>
      <c r="F52" s="17">
        <v>50</v>
      </c>
      <c r="G52" s="33" t="s">
        <v>73</v>
      </c>
      <c r="H52" s="67">
        <v>0.03270833333333333</v>
      </c>
      <c r="I52" s="19">
        <v>52</v>
      </c>
      <c r="J52" s="59">
        <f t="shared" si="3"/>
        <v>0.007268518518518518</v>
      </c>
    </row>
    <row r="53" spans="1:10" ht="12.75" customHeight="1">
      <c r="A53" s="17">
        <v>2</v>
      </c>
      <c r="B53" s="33" t="s">
        <v>57</v>
      </c>
      <c r="C53" s="44">
        <f t="shared" si="1"/>
        <v>0.03222222222222222</v>
      </c>
      <c r="D53" s="15">
        <f t="shared" si="2"/>
        <v>53</v>
      </c>
      <c r="E53" s="22">
        <v>8</v>
      </c>
      <c r="F53" s="17">
        <v>51</v>
      </c>
      <c r="G53" s="33" t="s">
        <v>31</v>
      </c>
      <c r="H53" s="67">
        <v>0.03302083333333333</v>
      </c>
      <c r="I53" s="19">
        <v>51</v>
      </c>
      <c r="J53" s="59">
        <f t="shared" si="3"/>
        <v>0.007337962962962963</v>
      </c>
    </row>
    <row r="54" spans="1:10" ht="12.75" customHeight="1">
      <c r="A54" s="17">
        <v>3</v>
      </c>
      <c r="B54" s="33" t="s">
        <v>75</v>
      </c>
      <c r="C54" s="44">
        <f t="shared" si="1"/>
        <v>0.03375</v>
      </c>
      <c r="D54" s="15">
        <f t="shared" si="2"/>
        <v>50</v>
      </c>
      <c r="E54" s="22">
        <v>8</v>
      </c>
      <c r="F54" s="17">
        <v>52</v>
      </c>
      <c r="G54" s="33" t="s">
        <v>75</v>
      </c>
      <c r="H54" s="67">
        <v>0.03375</v>
      </c>
      <c r="I54" s="19">
        <v>50</v>
      </c>
      <c r="J54" s="59">
        <f t="shared" si="3"/>
        <v>0.007500000000000001</v>
      </c>
    </row>
    <row r="55" spans="1:10" ht="12.75" customHeight="1">
      <c r="A55" s="17">
        <v>4</v>
      </c>
      <c r="B55" s="33" t="s">
        <v>188</v>
      </c>
      <c r="C55" s="44">
        <f t="shared" si="1"/>
        <v>0.03681712962962963</v>
      </c>
      <c r="D55" s="15">
        <f t="shared" si="2"/>
        <v>48</v>
      </c>
      <c r="E55" s="22">
        <v>8</v>
      </c>
      <c r="F55" s="17">
        <v>53</v>
      </c>
      <c r="G55" s="33" t="s">
        <v>56</v>
      </c>
      <c r="H55" s="67">
        <v>0.034768518518518525</v>
      </c>
      <c r="I55" s="19">
        <v>49</v>
      </c>
      <c r="J55" s="59">
        <f t="shared" si="3"/>
        <v>0.007726337448559672</v>
      </c>
    </row>
    <row r="56" spans="1:10" ht="12.75" customHeight="1">
      <c r="A56" s="17">
        <v>5</v>
      </c>
      <c r="B56" s="33" t="s">
        <v>177</v>
      </c>
      <c r="C56" s="44">
        <f t="shared" si="1"/>
        <v>0.036828703703703704</v>
      </c>
      <c r="D56" s="15">
        <f t="shared" si="2"/>
        <v>47</v>
      </c>
      <c r="E56" s="22">
        <v>8</v>
      </c>
      <c r="F56" s="17">
        <v>54</v>
      </c>
      <c r="G56" s="33" t="s">
        <v>188</v>
      </c>
      <c r="H56" s="67">
        <v>0.03681712962962963</v>
      </c>
      <c r="I56" s="19">
        <v>48</v>
      </c>
      <c r="J56" s="59">
        <f t="shared" si="3"/>
        <v>0.008181584362139917</v>
      </c>
    </row>
    <row r="57" spans="1:10" ht="12.75" customHeight="1">
      <c r="A57" s="10">
        <v>6</v>
      </c>
      <c r="B57" s="42" t="s">
        <v>38</v>
      </c>
      <c r="C57" s="45">
        <f t="shared" si="1"/>
        <v>0.041192129629629634</v>
      </c>
      <c r="D57" s="88">
        <f t="shared" si="2"/>
        <v>46</v>
      </c>
      <c r="E57" s="23">
        <v>8</v>
      </c>
      <c r="F57" s="17">
        <v>55</v>
      </c>
      <c r="G57" s="33" t="s">
        <v>177</v>
      </c>
      <c r="H57" s="67">
        <v>0.036828703703703704</v>
      </c>
      <c r="I57" s="19">
        <v>47</v>
      </c>
      <c r="J57" s="59">
        <f t="shared" si="3"/>
        <v>0.008184156378600822</v>
      </c>
    </row>
    <row r="58" spans="1:10" ht="12.75" customHeight="1">
      <c r="A58" s="71"/>
      <c r="B58" s="80"/>
      <c r="C58" s="81"/>
      <c r="D58" s="71"/>
      <c r="E58" s="99"/>
      <c r="F58" s="10">
        <v>56</v>
      </c>
      <c r="G58" s="42" t="s">
        <v>38</v>
      </c>
      <c r="H58" s="180">
        <v>0.041192129629629634</v>
      </c>
      <c r="I58" s="31">
        <v>46</v>
      </c>
      <c r="J58" s="61">
        <f t="shared" si="3"/>
        <v>0.00915380658436214</v>
      </c>
    </row>
    <row r="59" spans="5:8" ht="10.5" customHeight="1">
      <c r="E59" s="1"/>
      <c r="F59" s="1"/>
      <c r="H59" s="65"/>
    </row>
    <row r="60" spans="5:8" ht="10.5" customHeight="1">
      <c r="E60" s="1"/>
      <c r="F60" s="1"/>
      <c r="H60" s="65"/>
    </row>
    <row r="61" spans="5:8" ht="10.5" customHeight="1">
      <c r="E61" s="1"/>
      <c r="F61" s="1"/>
      <c r="H61" s="65"/>
    </row>
    <row r="62" spans="5:8" ht="10.5" customHeight="1">
      <c r="E62" s="1"/>
      <c r="F62" s="1"/>
      <c r="H62" s="65"/>
    </row>
    <row r="63" spans="5:8" ht="10.5" customHeight="1">
      <c r="E63" s="1"/>
      <c r="F63" s="1"/>
      <c r="H63" s="65"/>
    </row>
    <row r="64" spans="5:8" ht="10.5" customHeight="1">
      <c r="E64" s="1"/>
      <c r="F64" s="1"/>
      <c r="H64" s="65"/>
    </row>
    <row r="65" spans="5:8" ht="10.5" customHeight="1">
      <c r="E65" s="1"/>
      <c r="F65" s="1"/>
      <c r="H65" s="65"/>
    </row>
    <row r="66" spans="5:8" ht="10.5" customHeight="1">
      <c r="E66" s="1"/>
      <c r="F66" s="1"/>
      <c r="H66" s="65"/>
    </row>
    <row r="67" spans="5:8" ht="10.5" customHeight="1">
      <c r="E67" s="1"/>
      <c r="F67" s="1"/>
      <c r="H67" s="65"/>
    </row>
    <row r="68" spans="5:8" ht="10.5" customHeight="1">
      <c r="E68" s="1"/>
      <c r="F68" s="1"/>
      <c r="H68" s="65"/>
    </row>
    <row r="69" spans="5:8" ht="10.5" customHeight="1">
      <c r="E69" s="1"/>
      <c r="F69" s="1"/>
      <c r="H69" s="65"/>
    </row>
    <row r="70" spans="5:8" ht="10.5" customHeight="1">
      <c r="E70" s="1"/>
      <c r="F70" s="1"/>
      <c r="H70" s="65"/>
    </row>
    <row r="71" spans="5:8" ht="10.5" customHeight="1">
      <c r="E71" s="1"/>
      <c r="F71" s="1"/>
      <c r="H71" s="65"/>
    </row>
    <row r="72" spans="5:8" ht="10.5" customHeight="1">
      <c r="E72" s="1"/>
      <c r="F72" s="1"/>
      <c r="H72" s="65"/>
    </row>
    <row r="73" spans="5:8" ht="10.5" customHeight="1">
      <c r="E73" s="1"/>
      <c r="F73" s="1"/>
      <c r="H73" s="65"/>
    </row>
    <row r="74" spans="5:8" ht="10.5" customHeight="1">
      <c r="E74" s="1"/>
      <c r="F74" s="1"/>
      <c r="H74" s="65"/>
    </row>
    <row r="75" spans="5:8" ht="10.5" customHeight="1">
      <c r="E75" s="1"/>
      <c r="F75" s="1"/>
      <c r="H75" s="65"/>
    </row>
    <row r="76" spans="5:8" ht="10.5" customHeight="1">
      <c r="E76" s="1"/>
      <c r="F76" s="1"/>
      <c r="H76" s="65"/>
    </row>
    <row r="77" spans="5:8" ht="10.5" customHeight="1">
      <c r="E77" s="1"/>
      <c r="F77" s="1"/>
      <c r="H77" s="65"/>
    </row>
    <row r="78" spans="5:8" ht="10.5" customHeight="1">
      <c r="E78" s="1"/>
      <c r="F78" s="1"/>
      <c r="H78" s="65"/>
    </row>
    <row r="79" spans="5:8" ht="10.5" customHeight="1">
      <c r="E79" s="1"/>
      <c r="F79" s="1"/>
      <c r="H79" s="65"/>
    </row>
    <row r="80" spans="5:8" ht="10.5" customHeight="1">
      <c r="E80" s="1"/>
      <c r="F80" s="1"/>
      <c r="H80" s="65"/>
    </row>
    <row r="81" spans="5:8" ht="10.5" customHeight="1">
      <c r="E81" s="1"/>
      <c r="F81" s="1"/>
      <c r="H81" s="65"/>
    </row>
    <row r="82" spans="5:8" ht="10.5" customHeight="1">
      <c r="E82" s="1"/>
      <c r="F82" s="1"/>
      <c r="H82" s="65"/>
    </row>
    <row r="83" spans="5:8" ht="10.5" customHeight="1">
      <c r="E83" s="1"/>
      <c r="F83" s="1"/>
      <c r="H83" s="65"/>
    </row>
    <row r="84" spans="5:8" ht="10.5" customHeight="1">
      <c r="E84" s="1"/>
      <c r="F84" s="1"/>
      <c r="H84" s="65"/>
    </row>
    <row r="85" spans="5:8" ht="10.5" customHeight="1">
      <c r="E85" s="1"/>
      <c r="F85" s="1"/>
      <c r="H85" s="65"/>
    </row>
    <row r="86" spans="5:8" ht="10.5" customHeight="1">
      <c r="E86" s="1"/>
      <c r="F86" s="1"/>
      <c r="H86" s="65"/>
    </row>
    <row r="87" spans="5:8" ht="10.5" customHeight="1">
      <c r="E87" s="1"/>
      <c r="F87" s="1"/>
      <c r="H87" s="65"/>
    </row>
    <row r="88" spans="5:8" ht="10.5" customHeight="1">
      <c r="E88" s="1"/>
      <c r="F88" s="1"/>
      <c r="H88" s="65"/>
    </row>
    <row r="89" spans="5:8" ht="10.5" customHeight="1">
      <c r="E89" s="1"/>
      <c r="F89" s="1"/>
      <c r="H89" s="65"/>
    </row>
    <row r="90" spans="5:8" ht="10.5" customHeight="1">
      <c r="E90" s="1"/>
      <c r="F90" s="1"/>
      <c r="H90" s="65"/>
    </row>
    <row r="91" spans="5:8" ht="10.5" customHeight="1">
      <c r="E91" s="1"/>
      <c r="F91" s="1"/>
      <c r="H91" s="65"/>
    </row>
    <row r="92" spans="5:8" ht="10.5" customHeight="1">
      <c r="E92" s="1"/>
      <c r="F92" s="1"/>
      <c r="H92" s="65"/>
    </row>
    <row r="93" spans="5:8" ht="10.5" customHeight="1">
      <c r="E93" s="1"/>
      <c r="F93" s="1"/>
      <c r="H93" s="65"/>
    </row>
    <row r="94" spans="5:8" ht="10.5" customHeight="1">
      <c r="E94" s="1"/>
      <c r="F94" s="1"/>
      <c r="H94" s="65"/>
    </row>
    <row r="95" spans="5:8" ht="10.5" customHeight="1">
      <c r="E95" s="1"/>
      <c r="F95" s="1"/>
      <c r="H95" s="65"/>
    </row>
    <row r="96" spans="5:8" ht="10.5" customHeight="1">
      <c r="E96" s="1"/>
      <c r="F96" s="1"/>
      <c r="H96" s="1"/>
    </row>
    <row r="97" spans="5:8" ht="10.5" customHeight="1">
      <c r="E97" s="1"/>
      <c r="F97" s="1"/>
      <c r="H97" s="1"/>
    </row>
    <row r="98" spans="5:8" ht="10.5" customHeight="1">
      <c r="E98" s="1"/>
      <c r="F98" s="1"/>
      <c r="H98" s="1"/>
    </row>
    <row r="99" spans="5:8" ht="10.5" customHeight="1">
      <c r="E99" s="1"/>
      <c r="F99" s="1"/>
      <c r="H99" s="1"/>
    </row>
    <row r="100" spans="5:8" ht="10.5" customHeight="1">
      <c r="E100" s="1"/>
      <c r="F100" s="1"/>
      <c r="H100" s="1"/>
    </row>
    <row r="101" spans="5:8" ht="10.5" customHeight="1">
      <c r="E101" s="1"/>
      <c r="F101" s="1"/>
      <c r="H101" s="1"/>
    </row>
    <row r="102" spans="5:8" ht="10.5" customHeight="1">
      <c r="E102" s="1"/>
      <c r="F102" s="1"/>
      <c r="H102" s="1"/>
    </row>
    <row r="103" spans="5:8" ht="10.5" customHeight="1">
      <c r="E103" s="1"/>
      <c r="F103" s="1"/>
      <c r="H103" s="1"/>
    </row>
    <row r="104" spans="5:8" ht="10.5" customHeight="1">
      <c r="E104" s="1"/>
      <c r="F104" s="1"/>
      <c r="H104" s="1"/>
    </row>
    <row r="105" spans="5:8" ht="10.5" customHeight="1">
      <c r="E105" s="1"/>
      <c r="F105" s="1"/>
      <c r="H105" s="1"/>
    </row>
    <row r="106" spans="5:8" ht="10.5" customHeight="1">
      <c r="E106" s="1"/>
      <c r="F106" s="1"/>
      <c r="H106" s="1"/>
    </row>
    <row r="107" spans="5:8" ht="10.5" customHeight="1">
      <c r="E107" s="1"/>
      <c r="F107" s="1"/>
      <c r="H107" s="1"/>
    </row>
    <row r="108" spans="5:8" ht="10.5" customHeight="1">
      <c r="E108" s="1"/>
      <c r="F108" s="1"/>
      <c r="H108" s="1"/>
    </row>
    <row r="109" spans="5:8" ht="10.5" customHeight="1">
      <c r="E109" s="1"/>
      <c r="F109" s="1"/>
      <c r="H109" s="1"/>
    </row>
    <row r="110" spans="5:8" ht="10.5" customHeight="1">
      <c r="E110" s="1"/>
      <c r="F110" s="1"/>
      <c r="H110" s="1"/>
    </row>
    <row r="111" spans="5:8" ht="10.5" customHeight="1">
      <c r="E111" s="1"/>
      <c r="F111" s="1"/>
      <c r="H111" s="1"/>
    </row>
    <row r="112" spans="5:8" ht="10.5" customHeight="1">
      <c r="E112" s="1"/>
      <c r="F112" s="1"/>
      <c r="H112" s="1"/>
    </row>
    <row r="113" spans="5:8" ht="10.5" customHeight="1">
      <c r="E113" s="1"/>
      <c r="F113" s="1"/>
      <c r="H113" s="1"/>
    </row>
    <row r="114" spans="5:8" ht="10.5" customHeight="1">
      <c r="E114" s="1"/>
      <c r="F114" s="1"/>
      <c r="H114" s="1"/>
    </row>
    <row r="115" spans="5:8" ht="10.5" customHeight="1">
      <c r="E115" s="1"/>
      <c r="F115" s="1"/>
      <c r="H115" s="1"/>
    </row>
    <row r="116" spans="5:8" ht="10.5" customHeight="1">
      <c r="E116" s="1"/>
      <c r="F116" s="1"/>
      <c r="H116" s="1"/>
    </row>
    <row r="117" spans="5:8" ht="10.5" customHeight="1">
      <c r="E117" s="1"/>
      <c r="F117" s="1"/>
      <c r="H117" s="1"/>
    </row>
    <row r="118" spans="5:8" ht="10.5" customHeight="1">
      <c r="E118" s="1"/>
      <c r="F118" s="1"/>
      <c r="H118" s="1"/>
    </row>
    <row r="119" spans="5:8" ht="10.5" customHeight="1">
      <c r="E119" s="1"/>
      <c r="F119" s="1"/>
      <c r="H119" s="1"/>
    </row>
    <row r="120" spans="5:8" ht="10.5" customHeight="1">
      <c r="E120" s="1"/>
      <c r="F120" s="1"/>
      <c r="H120" s="1"/>
    </row>
    <row r="121" spans="5:8" ht="10.5" customHeight="1">
      <c r="E121" s="1"/>
      <c r="F121" s="1"/>
      <c r="H121" s="1"/>
    </row>
    <row r="122" spans="5:8" ht="10.5" customHeight="1">
      <c r="E122" s="1"/>
      <c r="F122" s="1"/>
      <c r="H122" s="1"/>
    </row>
    <row r="123" spans="5:8" ht="10.5" customHeight="1">
      <c r="E123" s="1"/>
      <c r="F123" s="1"/>
      <c r="H123" s="1"/>
    </row>
    <row r="124" spans="5:8" ht="10.5" customHeight="1">
      <c r="E124" s="1"/>
      <c r="F124" s="1"/>
      <c r="H124" s="1"/>
    </row>
    <row r="125" spans="5:8" ht="10.5" customHeight="1">
      <c r="E125" s="1"/>
      <c r="F125" s="1"/>
      <c r="H125" s="1"/>
    </row>
    <row r="126" spans="5:8" ht="10.5" customHeight="1">
      <c r="E126" s="1"/>
      <c r="F126" s="1"/>
      <c r="H126" s="1"/>
    </row>
    <row r="127" spans="5:8" ht="10.5" customHeight="1">
      <c r="E127" s="1"/>
      <c r="F127" s="1"/>
      <c r="H127" s="1"/>
    </row>
    <row r="128" spans="5:8" ht="10.5" customHeight="1">
      <c r="E128" s="1"/>
      <c r="F128" s="1"/>
      <c r="H128" s="1"/>
    </row>
    <row r="129" spans="5:8" ht="10.5" customHeight="1">
      <c r="E129" s="1"/>
      <c r="F129" s="1"/>
      <c r="H129" s="1"/>
    </row>
    <row r="130" spans="5:8" ht="10.5" customHeight="1">
      <c r="E130" s="1"/>
      <c r="F130" s="1"/>
      <c r="H130" s="1"/>
    </row>
    <row r="131" spans="5:8" ht="10.5" customHeight="1">
      <c r="E131" s="1"/>
      <c r="F131" s="1"/>
      <c r="H131" s="1"/>
    </row>
    <row r="132" spans="5:8" ht="10.5" customHeight="1">
      <c r="E132" s="1"/>
      <c r="F132" s="1"/>
      <c r="H132" s="1"/>
    </row>
    <row r="133" spans="5:8" ht="10.5" customHeight="1">
      <c r="E133" s="1"/>
      <c r="F133" s="1"/>
      <c r="H133" s="1"/>
    </row>
    <row r="134" spans="5:8" ht="10.5" customHeight="1">
      <c r="E134" s="1"/>
      <c r="F134" s="1"/>
      <c r="H134" s="1"/>
    </row>
    <row r="135" spans="5:8" ht="10.5" customHeight="1">
      <c r="E135" s="1"/>
      <c r="F135" s="1"/>
      <c r="H135" s="1"/>
    </row>
    <row r="136" spans="5:8" ht="10.5" customHeight="1">
      <c r="E136" s="1"/>
      <c r="F136" s="1"/>
      <c r="H136" s="1"/>
    </row>
    <row r="137" spans="5:8" ht="10.5" customHeight="1">
      <c r="E137" s="1"/>
      <c r="F137" s="1"/>
      <c r="H137" s="1"/>
    </row>
    <row r="138" spans="5:8" ht="10.5" customHeight="1">
      <c r="E138" s="1"/>
      <c r="F138" s="1"/>
      <c r="H138" s="1"/>
    </row>
    <row r="139" spans="5:8" ht="10.5" customHeight="1">
      <c r="E139" s="1"/>
      <c r="F139" s="1"/>
      <c r="H139" s="1"/>
    </row>
    <row r="140" spans="5:8" ht="10.5" customHeight="1">
      <c r="E140" s="1"/>
      <c r="F140" s="1"/>
      <c r="H140" s="1"/>
    </row>
    <row r="141" spans="5:8" ht="10.5" customHeight="1">
      <c r="E141" s="1"/>
      <c r="F141" s="1"/>
      <c r="H141" s="1"/>
    </row>
    <row r="142" spans="5:8" ht="10.5" customHeight="1">
      <c r="E142" s="1"/>
      <c r="F142" s="1"/>
      <c r="H142" s="1"/>
    </row>
    <row r="143" spans="5:8" ht="10.5" customHeight="1">
      <c r="E143" s="1"/>
      <c r="F143" s="1"/>
      <c r="H143" s="1"/>
    </row>
    <row r="144" spans="5:8" ht="10.5" customHeight="1">
      <c r="E144" s="1"/>
      <c r="F144" s="1"/>
      <c r="H144" s="1"/>
    </row>
    <row r="145" spans="5:8" ht="10.5" customHeight="1">
      <c r="E145" s="1"/>
      <c r="F145" s="1"/>
      <c r="H145" s="1"/>
    </row>
    <row r="146" spans="5:8" ht="10.5" customHeight="1">
      <c r="E146" s="1"/>
      <c r="F146" s="1"/>
      <c r="H146" s="1"/>
    </row>
    <row r="147" spans="5:8" ht="10.5" customHeight="1">
      <c r="E147" s="1"/>
      <c r="F147" s="1"/>
      <c r="H147" s="1"/>
    </row>
    <row r="148" spans="5:8" ht="10.5" customHeight="1">
      <c r="E148" s="1"/>
      <c r="F148" s="1"/>
      <c r="H148" s="1"/>
    </row>
    <row r="149" spans="5:8" ht="10.5" customHeight="1">
      <c r="E149" s="1"/>
      <c r="F149" s="1"/>
      <c r="H149" s="1"/>
    </row>
    <row r="150" spans="5:8" ht="10.5" customHeight="1">
      <c r="E150" s="1"/>
      <c r="F150" s="1"/>
      <c r="H150" s="1"/>
    </row>
    <row r="151" spans="5:8" ht="10.5" customHeight="1">
      <c r="E151" s="1"/>
      <c r="F151" s="1"/>
      <c r="H151" s="1"/>
    </row>
    <row r="152" spans="5:8" ht="10.5" customHeight="1">
      <c r="E152" s="1"/>
      <c r="F152" s="1"/>
      <c r="H152" s="1"/>
    </row>
    <row r="153" spans="5:8" ht="10.5" customHeight="1">
      <c r="E153" s="1"/>
      <c r="F153" s="1"/>
      <c r="H153" s="1"/>
    </row>
    <row r="154" spans="5:8" ht="10.5" customHeight="1">
      <c r="E154" s="1"/>
      <c r="F154" s="1"/>
      <c r="H154" s="1"/>
    </row>
    <row r="155" spans="5:8" ht="10.5" customHeight="1">
      <c r="E155" s="1"/>
      <c r="F155" s="1"/>
      <c r="H155" s="1"/>
    </row>
    <row r="156" spans="5:8" ht="10.5" customHeight="1">
      <c r="E156" s="1"/>
      <c r="F156" s="1"/>
      <c r="H156" s="1"/>
    </row>
    <row r="157" spans="5:8" ht="10.5" customHeight="1">
      <c r="E157" s="1"/>
      <c r="F157" s="1"/>
      <c r="H157" s="1"/>
    </row>
    <row r="158" spans="5:8" ht="10.5" customHeight="1">
      <c r="E158" s="1"/>
      <c r="F158" s="1"/>
      <c r="H158" s="1"/>
    </row>
    <row r="159" spans="5:8" ht="10.5" customHeight="1">
      <c r="E159" s="1"/>
      <c r="F159" s="1"/>
      <c r="H159" s="1"/>
    </row>
    <row r="160" spans="5:8" ht="10.5" customHeight="1">
      <c r="E160" s="1"/>
      <c r="F160" s="1"/>
      <c r="H160" s="1"/>
    </row>
    <row r="161" spans="5:8" ht="10.5" customHeight="1">
      <c r="E161" s="1"/>
      <c r="F161" s="1"/>
      <c r="H161" s="1"/>
    </row>
    <row r="162" spans="5:8" ht="10.5" customHeight="1">
      <c r="E162" s="1"/>
      <c r="F162" s="1"/>
      <c r="H162" s="1"/>
    </row>
    <row r="163" spans="5:8" ht="10.5" customHeight="1">
      <c r="E163" s="1"/>
      <c r="F163" s="1"/>
      <c r="H163" s="1"/>
    </row>
    <row r="164" spans="5:8" ht="10.5" customHeight="1">
      <c r="E164" s="1"/>
      <c r="F164" s="1"/>
      <c r="H164" s="1"/>
    </row>
    <row r="165" spans="5:8" ht="10.5" customHeight="1">
      <c r="E165" s="1"/>
      <c r="F165" s="1"/>
      <c r="H165" s="1"/>
    </row>
    <row r="166" spans="5:8" ht="10.5" customHeight="1">
      <c r="E166" s="1"/>
      <c r="F166" s="1"/>
      <c r="H166" s="1"/>
    </row>
    <row r="167" spans="5:8" ht="10.5" customHeight="1">
      <c r="E167" s="1"/>
      <c r="F167" s="1"/>
      <c r="H167" s="1"/>
    </row>
    <row r="168" spans="5:8" ht="10.5" customHeight="1">
      <c r="E168" s="1"/>
      <c r="F168" s="1"/>
      <c r="H168" s="1"/>
    </row>
    <row r="169" spans="5:8" ht="10.5" customHeight="1">
      <c r="E169" s="1"/>
      <c r="F169" s="1"/>
      <c r="H169" s="1"/>
    </row>
    <row r="170" spans="5:8" ht="10.5" customHeight="1">
      <c r="E170" s="1"/>
      <c r="F170" s="1"/>
      <c r="H170" s="1"/>
    </row>
    <row r="171" spans="5:8" ht="10.5" customHeight="1">
      <c r="E171" s="1"/>
      <c r="F171" s="1"/>
      <c r="H171" s="1"/>
    </row>
    <row r="172" spans="5:8" ht="10.5" customHeight="1">
      <c r="E172" s="1"/>
      <c r="F172" s="1"/>
      <c r="H172" s="1"/>
    </row>
    <row r="173" spans="5:8" ht="10.5" customHeight="1">
      <c r="E173" s="1"/>
      <c r="F173" s="1"/>
      <c r="H173" s="1"/>
    </row>
    <row r="174" spans="5:8" ht="10.5" customHeight="1">
      <c r="E174" s="1"/>
      <c r="F174" s="1"/>
      <c r="H174" s="1"/>
    </row>
    <row r="175" spans="5:8" ht="10.5" customHeight="1">
      <c r="E175" s="1"/>
      <c r="F175" s="1"/>
      <c r="H175" s="1"/>
    </row>
    <row r="176" spans="5:8" ht="10.5" customHeight="1">
      <c r="E176" s="1"/>
      <c r="F176" s="1"/>
      <c r="H176" s="1"/>
    </row>
    <row r="177" spans="5:8" ht="10.5" customHeight="1">
      <c r="E177" s="1"/>
      <c r="F177" s="1"/>
      <c r="H177" s="1"/>
    </row>
    <row r="178" spans="5:8" ht="10.5" customHeight="1">
      <c r="E178" s="1"/>
      <c r="F178" s="1"/>
      <c r="H178" s="1"/>
    </row>
    <row r="179" spans="5:8" ht="10.5" customHeight="1">
      <c r="E179" s="1"/>
      <c r="F179" s="1"/>
      <c r="H179" s="1"/>
    </row>
    <row r="180" spans="5:8" ht="10.5" customHeight="1">
      <c r="E180" s="1"/>
      <c r="F180" s="1"/>
      <c r="H180" s="1"/>
    </row>
    <row r="181" spans="5:8" ht="10.5" customHeight="1">
      <c r="E181" s="1"/>
      <c r="F181" s="1"/>
      <c r="H181" s="1"/>
    </row>
    <row r="182" spans="5:8" ht="10.5" customHeight="1">
      <c r="E182" s="1"/>
      <c r="F182" s="1"/>
      <c r="H182" s="1"/>
    </row>
    <row r="183" spans="5:8" ht="10.5" customHeight="1">
      <c r="E183" s="1"/>
      <c r="F183" s="1"/>
      <c r="H183" s="1"/>
    </row>
    <row r="184" spans="5:8" ht="10.5" customHeight="1">
      <c r="E184" s="1"/>
      <c r="F184" s="1"/>
      <c r="H184" s="1"/>
    </row>
    <row r="185" spans="5:8" ht="10.5" customHeight="1">
      <c r="E185" s="1"/>
      <c r="F185" s="1"/>
      <c r="H185" s="1"/>
    </row>
    <row r="186" spans="5:8" ht="10.5" customHeight="1">
      <c r="E186" s="1"/>
      <c r="F186" s="1"/>
      <c r="H186" s="1"/>
    </row>
    <row r="187" spans="5:8" ht="10.5" customHeight="1">
      <c r="E187" s="1"/>
      <c r="F187" s="1"/>
      <c r="H187" s="1"/>
    </row>
  </sheetData>
  <sheetProtection/>
  <mergeCells count="1">
    <mergeCell ref="A1:I1"/>
  </mergeCells>
  <printOptions/>
  <pageMargins left="0.75" right="0.75" top="1" bottom="1" header="0.5" footer="0.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/>
  <dimension ref="A1:K171"/>
  <sheetViews>
    <sheetView showGridLines="0" zoomScalePageLayoutView="0" workbookViewId="0" topLeftCell="A1">
      <selection activeCell="A1" sqref="A1:I1"/>
    </sheetView>
  </sheetViews>
  <sheetFormatPr defaultColWidth="13.57421875" defaultRowHeight="10.5" customHeight="1"/>
  <cols>
    <col min="1" max="1" width="4.421875" style="2" customWidth="1"/>
    <col min="2" max="2" width="19.57421875" style="1" bestFit="1" customWidth="1"/>
    <col min="3" max="3" width="6.8515625" style="27" bestFit="1" customWidth="1"/>
    <col min="4" max="4" width="6.140625" style="2" bestFit="1" customWidth="1"/>
    <col min="5" max="5" width="4.421875" style="4" bestFit="1" customWidth="1"/>
    <col min="6" max="6" width="4.140625" style="2" bestFit="1" customWidth="1"/>
    <col min="7" max="7" width="19.57421875" style="1" bestFit="1" customWidth="1"/>
    <col min="8" max="8" width="7.8515625" style="53" bestFit="1" customWidth="1"/>
    <col min="9" max="9" width="6.140625" style="2" bestFit="1" customWidth="1"/>
    <col min="10" max="10" width="6.8515625" style="56" bestFit="1" customWidth="1"/>
    <col min="11" max="11" width="15.57421875" style="36" customWidth="1"/>
    <col min="12" max="16384" width="13.57421875" style="1" customWidth="1"/>
  </cols>
  <sheetData>
    <row r="1" spans="1:11" s="6" customFormat="1" ht="18.75" customHeight="1">
      <c r="A1" s="228" t="s">
        <v>193</v>
      </c>
      <c r="B1" s="219"/>
      <c r="C1" s="219"/>
      <c r="D1" s="219"/>
      <c r="E1" s="219"/>
      <c r="F1" s="219"/>
      <c r="G1" s="219"/>
      <c r="H1" s="219"/>
      <c r="I1" s="219"/>
      <c r="J1" s="55">
        <v>6.2</v>
      </c>
      <c r="K1" s="6" t="s">
        <v>21</v>
      </c>
    </row>
    <row r="2" spans="1:11" s="2" customFormat="1" ht="12">
      <c r="A2" s="24" t="s">
        <v>5</v>
      </c>
      <c r="B2" s="24" t="s">
        <v>7</v>
      </c>
      <c r="C2" s="13" t="s">
        <v>0</v>
      </c>
      <c r="D2" s="12" t="s">
        <v>1</v>
      </c>
      <c r="E2" s="14" t="s">
        <v>32</v>
      </c>
      <c r="F2" s="12" t="s">
        <v>5</v>
      </c>
      <c r="G2" s="7" t="s">
        <v>6</v>
      </c>
      <c r="H2" s="52" t="s">
        <v>0</v>
      </c>
      <c r="I2" s="12" t="s">
        <v>1</v>
      </c>
      <c r="J2" s="12" t="s">
        <v>19</v>
      </c>
      <c r="K2" s="40" t="s">
        <v>15</v>
      </c>
    </row>
    <row r="3" spans="1:11" ht="12.75">
      <c r="A3" s="26">
        <v>1</v>
      </c>
      <c r="B3" t="s">
        <v>108</v>
      </c>
      <c r="C3" s="43">
        <f>VLOOKUP($B3,$G$2:$I$48,2,FALSE)</f>
        <v>0.025370370370370366</v>
      </c>
      <c r="D3" s="18">
        <f>VLOOKUP($B3,$G$2:$I$48,3,FALSE)</f>
        <v>100</v>
      </c>
      <c r="E3" s="101">
        <v>1</v>
      </c>
      <c r="F3" s="16">
        <v>1</v>
      </c>
      <c r="G3" t="s">
        <v>108</v>
      </c>
      <c r="H3" s="75">
        <v>0.025370370370370366</v>
      </c>
      <c r="I3" s="28">
        <v>100</v>
      </c>
      <c r="J3" s="57">
        <f aca="true" t="shared" si="0" ref="J3:J33">H3/J$1</f>
        <v>0.004091995221027479</v>
      </c>
      <c r="K3" s="41" t="s">
        <v>171</v>
      </c>
    </row>
    <row r="4" spans="1:11" ht="12.75">
      <c r="A4" s="20">
        <v>2</v>
      </c>
      <c r="B4" t="s">
        <v>40</v>
      </c>
      <c r="C4" s="44">
        <f>VLOOKUP($B4,$G$2:$I$54,2,FALSE)</f>
        <v>0.02710648148148148</v>
      </c>
      <c r="D4" s="15">
        <f>VLOOKUP($B4,$G$2:$I$54,3,FALSE)</f>
        <v>99</v>
      </c>
      <c r="E4" s="102">
        <v>1</v>
      </c>
      <c r="F4" s="17">
        <v>2</v>
      </c>
      <c r="G4" t="s">
        <v>40</v>
      </c>
      <c r="H4" s="75">
        <v>0.02710648148148148</v>
      </c>
      <c r="I4" s="19">
        <v>99</v>
      </c>
      <c r="J4" s="59">
        <f t="shared" si="0"/>
        <v>0.004372013142174432</v>
      </c>
      <c r="K4" s="41" t="s">
        <v>54</v>
      </c>
    </row>
    <row r="5" spans="1:11" ht="12">
      <c r="A5" s="20">
        <v>3</v>
      </c>
      <c r="B5" s="1" t="s">
        <v>190</v>
      </c>
      <c r="C5" s="44">
        <f aca="true" t="shared" si="1" ref="C5:C52">VLOOKUP($B5,$G$2:$I$54,2,FALSE)</f>
        <v>0.027256944444444445</v>
      </c>
      <c r="D5" s="15">
        <f aca="true" t="shared" si="2" ref="D5:D52">VLOOKUP($B5,$G$2:$I$54,3,FALSE)</f>
        <v>98</v>
      </c>
      <c r="E5" s="102">
        <v>1</v>
      </c>
      <c r="F5" s="17">
        <v>3</v>
      </c>
      <c r="G5" s="1" t="s">
        <v>190</v>
      </c>
      <c r="H5" s="75">
        <v>0.027256944444444445</v>
      </c>
      <c r="I5" s="19">
        <v>98</v>
      </c>
      <c r="J5" s="59">
        <f t="shared" si="0"/>
        <v>0.004396281362007168</v>
      </c>
      <c r="K5" s="41"/>
    </row>
    <row r="6" spans="1:11" ht="12">
      <c r="A6" s="20">
        <v>4</v>
      </c>
      <c r="B6" s="1" t="s">
        <v>104</v>
      </c>
      <c r="C6" s="44">
        <f t="shared" si="1"/>
        <v>0.028344907407407412</v>
      </c>
      <c r="D6" s="15">
        <f t="shared" si="2"/>
        <v>95</v>
      </c>
      <c r="E6" s="102">
        <v>1</v>
      </c>
      <c r="F6" s="17">
        <v>4</v>
      </c>
      <c r="G6" s="1" t="s">
        <v>171</v>
      </c>
      <c r="H6" s="75">
        <v>0.02767361111111111</v>
      </c>
      <c r="I6" s="19">
        <v>97</v>
      </c>
      <c r="J6" s="59">
        <f t="shared" si="0"/>
        <v>0.004463485663082437</v>
      </c>
      <c r="K6" s="41"/>
    </row>
    <row r="7" spans="1:11" ht="12.75">
      <c r="A7" s="20">
        <v>5</v>
      </c>
      <c r="B7" t="s">
        <v>33</v>
      </c>
      <c r="C7" s="44">
        <f t="shared" si="1"/>
        <v>0.0290162037037037</v>
      </c>
      <c r="D7" s="15">
        <f t="shared" si="2"/>
        <v>94</v>
      </c>
      <c r="E7" s="102">
        <v>1</v>
      </c>
      <c r="F7" s="17">
        <v>5</v>
      </c>
      <c r="G7" s="1" t="s">
        <v>105</v>
      </c>
      <c r="H7" s="75">
        <v>0.02787037037037037</v>
      </c>
      <c r="I7" s="19">
        <v>96</v>
      </c>
      <c r="J7" s="59">
        <f t="shared" si="0"/>
        <v>0.004495221027479092</v>
      </c>
      <c r="K7" s="41"/>
    </row>
    <row r="8" spans="1:11" ht="12.75">
      <c r="A8" s="20">
        <v>6</v>
      </c>
      <c r="B8" t="s">
        <v>22</v>
      </c>
      <c r="C8" s="44">
        <f t="shared" si="1"/>
        <v>0.029050925925925928</v>
      </c>
      <c r="D8" s="15">
        <f t="shared" si="2"/>
        <v>93</v>
      </c>
      <c r="E8" s="102">
        <v>1</v>
      </c>
      <c r="F8" s="17">
        <v>6</v>
      </c>
      <c r="G8" s="1" t="s">
        <v>104</v>
      </c>
      <c r="H8" s="75">
        <v>0.028344907407407412</v>
      </c>
      <c r="I8" s="19">
        <v>95</v>
      </c>
      <c r="J8" s="59">
        <f t="shared" si="0"/>
        <v>0.00457175925925926</v>
      </c>
      <c r="K8" s="41"/>
    </row>
    <row r="9" spans="1:11" ht="12.75">
      <c r="A9" s="16">
        <v>1</v>
      </c>
      <c r="B9" s="80" t="s">
        <v>171</v>
      </c>
      <c r="C9" s="43">
        <f t="shared" si="1"/>
        <v>0.02767361111111111</v>
      </c>
      <c r="D9" s="18">
        <f t="shared" si="2"/>
        <v>97</v>
      </c>
      <c r="E9" s="25">
        <v>2</v>
      </c>
      <c r="F9" s="17">
        <v>7</v>
      </c>
      <c r="G9" t="s">
        <v>33</v>
      </c>
      <c r="H9" s="75">
        <v>0.0290162037037037</v>
      </c>
      <c r="I9" s="19">
        <v>94</v>
      </c>
      <c r="J9" s="59">
        <f t="shared" si="0"/>
        <v>0.00468003285543608</v>
      </c>
      <c r="K9" s="41"/>
    </row>
    <row r="10" spans="1:11" ht="12.75">
      <c r="A10" s="17">
        <v>2</v>
      </c>
      <c r="B10" s="3" t="s">
        <v>105</v>
      </c>
      <c r="C10" s="44">
        <f t="shared" si="1"/>
        <v>0.02787037037037037</v>
      </c>
      <c r="D10" s="17">
        <f t="shared" si="2"/>
        <v>96</v>
      </c>
      <c r="E10" s="21">
        <v>2</v>
      </c>
      <c r="F10" s="17">
        <v>8</v>
      </c>
      <c r="G10" t="s">
        <v>22</v>
      </c>
      <c r="H10" s="75">
        <v>0.029050925925925928</v>
      </c>
      <c r="I10" s="19">
        <v>93</v>
      </c>
      <c r="J10" s="59">
        <f t="shared" si="0"/>
        <v>0.004685633213859021</v>
      </c>
      <c r="K10" s="41"/>
    </row>
    <row r="11" spans="1:11" ht="12">
      <c r="A11" s="17">
        <v>3</v>
      </c>
      <c r="B11" s="3" t="s">
        <v>174</v>
      </c>
      <c r="C11" s="44">
        <f t="shared" si="1"/>
        <v>0.030138888888888885</v>
      </c>
      <c r="D11" s="17">
        <f t="shared" si="2"/>
        <v>89</v>
      </c>
      <c r="E11" s="21">
        <v>2</v>
      </c>
      <c r="F11" s="17">
        <v>9</v>
      </c>
      <c r="G11" s="1" t="s">
        <v>24</v>
      </c>
      <c r="H11" s="75">
        <v>0.029386574074074075</v>
      </c>
      <c r="I11" s="19">
        <v>92</v>
      </c>
      <c r="J11" s="59">
        <f t="shared" si="0"/>
        <v>0.004739770011947432</v>
      </c>
      <c r="K11" s="41"/>
    </row>
    <row r="12" spans="1:11" ht="12">
      <c r="A12" s="17">
        <v>4</v>
      </c>
      <c r="B12" s="3" t="s">
        <v>39</v>
      </c>
      <c r="C12" s="44">
        <f t="shared" si="1"/>
        <v>0.03140046296296296</v>
      </c>
      <c r="D12" s="17">
        <f t="shared" si="2"/>
        <v>86</v>
      </c>
      <c r="E12" s="21">
        <v>2</v>
      </c>
      <c r="F12" s="17">
        <v>10</v>
      </c>
      <c r="G12" s="92" t="s">
        <v>194</v>
      </c>
      <c r="H12" s="75">
        <v>0.02946759259259259</v>
      </c>
      <c r="I12" s="19">
        <v>91</v>
      </c>
      <c r="J12" s="59">
        <f t="shared" si="0"/>
        <v>0.004752837514934289</v>
      </c>
      <c r="K12" s="41"/>
    </row>
    <row r="13" spans="1:11" ht="12.75">
      <c r="A13" s="10">
        <v>5</v>
      </c>
      <c r="B13" s="182" t="s">
        <v>48</v>
      </c>
      <c r="C13" s="45">
        <f t="shared" si="1"/>
        <v>0.031516203703703706</v>
      </c>
      <c r="D13" s="10">
        <f t="shared" si="2"/>
        <v>85</v>
      </c>
      <c r="E13" s="89">
        <v>2</v>
      </c>
      <c r="F13" s="17">
        <v>11</v>
      </c>
      <c r="G13" t="s">
        <v>35</v>
      </c>
      <c r="H13" s="75">
        <v>0.029872685185185183</v>
      </c>
      <c r="I13" s="19">
        <v>90</v>
      </c>
      <c r="J13" s="59">
        <f t="shared" si="0"/>
        <v>0.004818175029868577</v>
      </c>
      <c r="K13" s="41"/>
    </row>
    <row r="14" spans="1:11" ht="12">
      <c r="A14" s="16">
        <v>1</v>
      </c>
      <c r="B14" s="62" t="s">
        <v>24</v>
      </c>
      <c r="C14" s="43">
        <f t="shared" si="1"/>
        <v>0.029386574074074075</v>
      </c>
      <c r="D14" s="16">
        <f t="shared" si="2"/>
        <v>92</v>
      </c>
      <c r="E14" s="25">
        <v>3</v>
      </c>
      <c r="F14" s="17">
        <v>12</v>
      </c>
      <c r="G14" s="1" t="s">
        <v>174</v>
      </c>
      <c r="H14" s="75">
        <v>0.030138888888888885</v>
      </c>
      <c r="I14" s="19">
        <v>89</v>
      </c>
      <c r="J14" s="59">
        <f t="shared" si="0"/>
        <v>0.00486111111111111</v>
      </c>
      <c r="K14" s="41"/>
    </row>
    <row r="15" spans="1:11" ht="12">
      <c r="A15" s="17">
        <v>2</v>
      </c>
      <c r="B15" s="92" t="s">
        <v>194</v>
      </c>
      <c r="C15" s="44">
        <f t="shared" si="1"/>
        <v>0.02946759259259259</v>
      </c>
      <c r="D15" s="17">
        <f t="shared" si="2"/>
        <v>91</v>
      </c>
      <c r="E15" s="21">
        <v>3</v>
      </c>
      <c r="F15" s="17">
        <v>13</v>
      </c>
      <c r="G15" s="1" t="s">
        <v>51</v>
      </c>
      <c r="H15" s="75">
        <v>0.030243055555555554</v>
      </c>
      <c r="I15" s="19">
        <v>88</v>
      </c>
      <c r="J15" s="59">
        <f t="shared" si="0"/>
        <v>0.004877912186379928</v>
      </c>
      <c r="K15" s="41"/>
    </row>
    <row r="16" spans="1:11" ht="12.75">
      <c r="A16" s="17">
        <v>3</v>
      </c>
      <c r="B16" s="64" t="s">
        <v>35</v>
      </c>
      <c r="C16" s="44">
        <f t="shared" si="1"/>
        <v>0.029872685185185183</v>
      </c>
      <c r="D16" s="17">
        <f t="shared" si="2"/>
        <v>90</v>
      </c>
      <c r="E16" s="21">
        <v>3</v>
      </c>
      <c r="F16" s="17">
        <v>14</v>
      </c>
      <c r="G16" s="1" t="s">
        <v>85</v>
      </c>
      <c r="H16" s="75">
        <v>0.03090277777777778</v>
      </c>
      <c r="I16" s="19">
        <v>87</v>
      </c>
      <c r="J16" s="59">
        <f t="shared" si="0"/>
        <v>0.004984318996415771</v>
      </c>
      <c r="K16" s="41"/>
    </row>
    <row r="17" spans="1:11" ht="12">
      <c r="A17" s="17">
        <v>4</v>
      </c>
      <c r="B17" s="33" t="s">
        <v>51</v>
      </c>
      <c r="C17" s="44">
        <f t="shared" si="1"/>
        <v>0.030243055555555554</v>
      </c>
      <c r="D17" s="17">
        <f t="shared" si="2"/>
        <v>88</v>
      </c>
      <c r="E17" s="21">
        <v>3</v>
      </c>
      <c r="F17" s="17">
        <v>15</v>
      </c>
      <c r="G17" s="1" t="s">
        <v>39</v>
      </c>
      <c r="H17" s="75">
        <v>0.03140046296296296</v>
      </c>
      <c r="I17" s="19">
        <v>86</v>
      </c>
      <c r="J17" s="59">
        <f t="shared" si="0"/>
        <v>0.005064590800477897</v>
      </c>
      <c r="K17" s="41"/>
    </row>
    <row r="18" spans="1:11" ht="12">
      <c r="A18" s="10">
        <v>5</v>
      </c>
      <c r="B18" s="42" t="s">
        <v>85</v>
      </c>
      <c r="C18" s="45">
        <f t="shared" si="1"/>
        <v>0.03090277777777778</v>
      </c>
      <c r="D18" s="10">
        <f t="shared" si="2"/>
        <v>87</v>
      </c>
      <c r="E18" s="23">
        <v>3</v>
      </c>
      <c r="F18" s="17">
        <v>16</v>
      </c>
      <c r="G18" s="1" t="s">
        <v>48</v>
      </c>
      <c r="H18" s="75">
        <v>0.031516203703703706</v>
      </c>
      <c r="I18" s="19">
        <v>85</v>
      </c>
      <c r="J18" s="59">
        <f t="shared" si="0"/>
        <v>0.005083258661887694</v>
      </c>
      <c r="K18" s="41"/>
    </row>
    <row r="19" spans="1:11" ht="12">
      <c r="A19" s="16">
        <v>1</v>
      </c>
      <c r="B19" s="62" t="s">
        <v>107</v>
      </c>
      <c r="C19" s="43">
        <f t="shared" si="1"/>
        <v>0.03153935185185185</v>
      </c>
      <c r="D19" s="16">
        <f t="shared" si="2"/>
        <v>84</v>
      </c>
      <c r="E19" s="90">
        <v>4</v>
      </c>
      <c r="F19" s="17">
        <v>17</v>
      </c>
      <c r="G19" s="1" t="s">
        <v>107</v>
      </c>
      <c r="H19" s="75">
        <v>0.03153935185185185</v>
      </c>
      <c r="I19" s="19">
        <v>84</v>
      </c>
      <c r="J19" s="59">
        <f t="shared" si="0"/>
        <v>0.0050869922341696535</v>
      </c>
      <c r="K19" s="41"/>
    </row>
    <row r="20" spans="1:11" ht="12.75">
      <c r="A20" s="17">
        <v>2</v>
      </c>
      <c r="B20" s="64" t="s">
        <v>69</v>
      </c>
      <c r="C20" s="44">
        <f t="shared" si="1"/>
        <v>0.03173611111111111</v>
      </c>
      <c r="D20" s="17">
        <f t="shared" si="2"/>
        <v>83</v>
      </c>
      <c r="E20" s="22">
        <v>4</v>
      </c>
      <c r="F20" s="17">
        <v>18</v>
      </c>
      <c r="G20" t="s">
        <v>69</v>
      </c>
      <c r="H20" s="75">
        <v>0.03173611111111111</v>
      </c>
      <c r="I20" s="19">
        <v>83</v>
      </c>
      <c r="J20" s="59">
        <f t="shared" si="0"/>
        <v>0.005118727598566308</v>
      </c>
      <c r="K20" s="41"/>
    </row>
    <row r="21" spans="1:11" ht="12">
      <c r="A21" s="17">
        <v>3</v>
      </c>
      <c r="B21" s="33" t="s">
        <v>25</v>
      </c>
      <c r="C21" s="44">
        <f t="shared" si="1"/>
        <v>0.032615740740740744</v>
      </c>
      <c r="D21" s="17">
        <f t="shared" si="2"/>
        <v>82</v>
      </c>
      <c r="E21" s="22">
        <v>4</v>
      </c>
      <c r="F21" s="17">
        <v>19</v>
      </c>
      <c r="G21" s="1" t="s">
        <v>25</v>
      </c>
      <c r="H21" s="75">
        <v>0.032615740740740744</v>
      </c>
      <c r="I21" s="19">
        <v>82</v>
      </c>
      <c r="J21" s="59">
        <f t="shared" si="0"/>
        <v>0.005260603345280765</v>
      </c>
      <c r="K21" s="41"/>
    </row>
    <row r="22" spans="1:11" ht="12.75">
      <c r="A22" s="17">
        <v>4</v>
      </c>
      <c r="B22" s="64" t="s">
        <v>45</v>
      </c>
      <c r="C22" s="44">
        <f t="shared" si="1"/>
        <v>0.03263888888888889</v>
      </c>
      <c r="D22" s="17">
        <f t="shared" si="2"/>
        <v>81</v>
      </c>
      <c r="E22" s="22">
        <v>4</v>
      </c>
      <c r="F22" s="17">
        <v>20</v>
      </c>
      <c r="G22" t="s">
        <v>45</v>
      </c>
      <c r="H22" s="75">
        <v>0.03263888888888889</v>
      </c>
      <c r="I22" s="19">
        <v>81</v>
      </c>
      <c r="J22" s="59">
        <f t="shared" si="0"/>
        <v>0.005264336917562724</v>
      </c>
      <c r="K22" s="41"/>
    </row>
    <row r="23" spans="1:11" ht="12">
      <c r="A23" s="17">
        <v>5</v>
      </c>
      <c r="B23" s="33" t="s">
        <v>42</v>
      </c>
      <c r="C23" s="44">
        <f t="shared" si="1"/>
        <v>0.03288194444444444</v>
      </c>
      <c r="D23" s="17">
        <f t="shared" si="2"/>
        <v>80</v>
      </c>
      <c r="E23" s="22">
        <v>4</v>
      </c>
      <c r="F23" s="17">
        <v>21</v>
      </c>
      <c r="G23" s="1" t="s">
        <v>42</v>
      </c>
      <c r="H23" s="75">
        <v>0.03288194444444444</v>
      </c>
      <c r="I23" s="19">
        <v>80</v>
      </c>
      <c r="J23" s="59">
        <f t="shared" si="0"/>
        <v>0.005303539426523297</v>
      </c>
      <c r="K23" s="41"/>
    </row>
    <row r="24" spans="1:11" ht="12.75">
      <c r="A24" s="17">
        <v>6</v>
      </c>
      <c r="B24" s="64" t="s">
        <v>44</v>
      </c>
      <c r="C24" s="44">
        <f t="shared" si="1"/>
        <v>0.033171296296296296</v>
      </c>
      <c r="D24" s="17">
        <f t="shared" si="2"/>
        <v>79</v>
      </c>
      <c r="E24" s="22">
        <v>4</v>
      </c>
      <c r="F24" s="17">
        <v>22</v>
      </c>
      <c r="G24" t="s">
        <v>44</v>
      </c>
      <c r="H24" s="75">
        <v>0.033171296296296296</v>
      </c>
      <c r="I24" s="19">
        <v>79</v>
      </c>
      <c r="J24" s="59">
        <f t="shared" si="0"/>
        <v>0.0053502090800477894</v>
      </c>
      <c r="K24" s="41"/>
    </row>
    <row r="25" spans="1:11" ht="12.75">
      <c r="A25" s="17">
        <v>7</v>
      </c>
      <c r="B25" s="64" t="s">
        <v>37</v>
      </c>
      <c r="C25" s="44">
        <f t="shared" si="1"/>
        <v>0.03381944444444445</v>
      </c>
      <c r="D25" s="17">
        <f t="shared" si="2"/>
        <v>77</v>
      </c>
      <c r="E25" s="22">
        <v>4</v>
      </c>
      <c r="F25" s="17">
        <v>23</v>
      </c>
      <c r="G25" s="1" t="s">
        <v>99</v>
      </c>
      <c r="H25" s="75">
        <v>0.03366898148148148</v>
      </c>
      <c r="I25" s="19">
        <v>78</v>
      </c>
      <c r="J25" s="59">
        <f t="shared" si="0"/>
        <v>0.005430480884109916</v>
      </c>
      <c r="K25" s="41"/>
    </row>
    <row r="26" spans="1:11" ht="12.75">
      <c r="A26" s="100">
        <v>8</v>
      </c>
      <c r="B26" s="69" t="s">
        <v>34</v>
      </c>
      <c r="C26" s="45">
        <f t="shared" si="1"/>
        <v>0.035115740740740746</v>
      </c>
      <c r="D26" s="10">
        <f t="shared" si="2"/>
        <v>71</v>
      </c>
      <c r="E26" s="23">
        <v>4</v>
      </c>
      <c r="F26" s="17">
        <v>24</v>
      </c>
      <c r="G26" t="s">
        <v>37</v>
      </c>
      <c r="H26" s="75">
        <v>0.03381944444444445</v>
      </c>
      <c r="I26" s="19">
        <v>77</v>
      </c>
      <c r="J26" s="59">
        <f t="shared" si="0"/>
        <v>0.005454749103942653</v>
      </c>
      <c r="K26" s="41"/>
    </row>
    <row r="27" spans="1:11" ht="12">
      <c r="A27" s="16">
        <v>1</v>
      </c>
      <c r="B27" s="62" t="s">
        <v>99</v>
      </c>
      <c r="C27" s="43">
        <f t="shared" si="1"/>
        <v>0.03366898148148148</v>
      </c>
      <c r="D27" s="16">
        <f t="shared" si="2"/>
        <v>78</v>
      </c>
      <c r="E27" s="90">
        <v>5</v>
      </c>
      <c r="F27" s="17">
        <v>25</v>
      </c>
      <c r="G27" s="1" t="s">
        <v>46</v>
      </c>
      <c r="H27" s="75">
        <v>0.03417824074074074</v>
      </c>
      <c r="I27" s="19">
        <v>76</v>
      </c>
      <c r="J27" s="59">
        <f t="shared" si="0"/>
        <v>0.005512619474313022</v>
      </c>
      <c r="K27" s="41"/>
    </row>
    <row r="28" spans="1:11" ht="12">
      <c r="A28" s="17">
        <v>2</v>
      </c>
      <c r="B28" s="33" t="s">
        <v>46</v>
      </c>
      <c r="C28" s="44">
        <f t="shared" si="1"/>
        <v>0.03417824074074074</v>
      </c>
      <c r="D28" s="17">
        <f t="shared" si="2"/>
        <v>76</v>
      </c>
      <c r="E28" s="22">
        <v>5</v>
      </c>
      <c r="F28" s="17">
        <v>26</v>
      </c>
      <c r="G28" s="1" t="s">
        <v>101</v>
      </c>
      <c r="H28" s="75">
        <v>0.034201388888888885</v>
      </c>
      <c r="I28" s="19">
        <v>75</v>
      </c>
      <c r="J28" s="59">
        <f t="shared" si="0"/>
        <v>0.005516353046594981</v>
      </c>
      <c r="K28" s="41"/>
    </row>
    <row r="29" spans="1:11" ht="12.75">
      <c r="A29" s="17">
        <v>3</v>
      </c>
      <c r="B29" s="33" t="s">
        <v>101</v>
      </c>
      <c r="C29" s="44">
        <f t="shared" si="1"/>
        <v>0.034201388888888885</v>
      </c>
      <c r="D29" s="17">
        <f t="shared" si="2"/>
        <v>75</v>
      </c>
      <c r="E29" s="22">
        <v>5</v>
      </c>
      <c r="F29" s="17">
        <v>27</v>
      </c>
      <c r="G29" t="s">
        <v>61</v>
      </c>
      <c r="H29" s="75">
        <v>0.0346875</v>
      </c>
      <c r="I29" s="19">
        <v>74</v>
      </c>
      <c r="J29" s="59">
        <f t="shared" si="0"/>
        <v>0.0055947580645161294</v>
      </c>
      <c r="K29" s="41"/>
    </row>
    <row r="30" spans="1:11" ht="12.75">
      <c r="A30" s="20">
        <v>4</v>
      </c>
      <c r="B30" s="64" t="s">
        <v>61</v>
      </c>
      <c r="C30" s="44">
        <f t="shared" si="1"/>
        <v>0.0346875</v>
      </c>
      <c r="D30" s="17">
        <f t="shared" si="2"/>
        <v>74</v>
      </c>
      <c r="E30" s="22">
        <v>5</v>
      </c>
      <c r="F30" s="17">
        <v>28</v>
      </c>
      <c r="G30" t="s">
        <v>54</v>
      </c>
      <c r="H30" s="75">
        <v>0.03478009259259259</v>
      </c>
      <c r="I30" s="19">
        <v>73</v>
      </c>
      <c r="J30" s="59">
        <f t="shared" si="0"/>
        <v>0.005609692353643966</v>
      </c>
      <c r="K30" s="41"/>
    </row>
    <row r="31" spans="1:11" ht="12.75">
      <c r="A31" s="17">
        <v>5</v>
      </c>
      <c r="B31" s="64" t="s">
        <v>54</v>
      </c>
      <c r="C31" s="44">
        <f t="shared" si="1"/>
        <v>0.03478009259259259</v>
      </c>
      <c r="D31" s="17">
        <f t="shared" si="2"/>
        <v>73</v>
      </c>
      <c r="E31" s="22">
        <v>5</v>
      </c>
      <c r="F31" s="17">
        <v>29</v>
      </c>
      <c r="G31" s="1" t="s">
        <v>58</v>
      </c>
      <c r="H31" s="75">
        <v>0.034861111111111114</v>
      </c>
      <c r="I31" s="19">
        <v>72</v>
      </c>
      <c r="J31" s="59">
        <f t="shared" si="0"/>
        <v>0.005622759856630824</v>
      </c>
      <c r="K31" s="41"/>
    </row>
    <row r="32" spans="1:11" ht="12">
      <c r="A32" s="20">
        <v>6</v>
      </c>
      <c r="B32" s="33" t="s">
        <v>125</v>
      </c>
      <c r="C32" s="44">
        <f t="shared" si="1"/>
        <v>0.035555555555555556</v>
      </c>
      <c r="D32" s="17">
        <f t="shared" si="2"/>
        <v>70</v>
      </c>
      <c r="E32" s="22">
        <v>5</v>
      </c>
      <c r="F32" s="17">
        <v>30</v>
      </c>
      <c r="G32" s="1" t="s">
        <v>191</v>
      </c>
      <c r="H32" s="75">
        <v>0.035034722222222224</v>
      </c>
      <c r="I32" s="19" t="s">
        <v>84</v>
      </c>
      <c r="J32" s="59">
        <f t="shared" si="0"/>
        <v>0.00565076164874552</v>
      </c>
      <c r="K32" s="41"/>
    </row>
    <row r="33" spans="1:11" ht="12.75">
      <c r="A33" s="17">
        <v>7</v>
      </c>
      <c r="B33" s="33" t="s">
        <v>59</v>
      </c>
      <c r="C33" s="44">
        <f t="shared" si="1"/>
        <v>0.03636574074074074</v>
      </c>
      <c r="D33" s="17">
        <f t="shared" si="2"/>
        <v>68</v>
      </c>
      <c r="E33" s="22">
        <v>5</v>
      </c>
      <c r="F33" s="17">
        <v>31</v>
      </c>
      <c r="G33" t="s">
        <v>34</v>
      </c>
      <c r="H33" s="75">
        <v>0.035115740740740746</v>
      </c>
      <c r="I33" s="19">
        <v>71</v>
      </c>
      <c r="J33" s="59">
        <f t="shared" si="0"/>
        <v>0.005663829151732378</v>
      </c>
      <c r="K33" s="41"/>
    </row>
    <row r="34" spans="1:11" ht="12.75">
      <c r="A34" s="10">
        <v>8</v>
      </c>
      <c r="B34" s="69" t="s">
        <v>27</v>
      </c>
      <c r="C34" s="45">
        <f t="shared" si="1"/>
        <v>0.036770833333333336</v>
      </c>
      <c r="D34" s="10">
        <f t="shared" si="2"/>
        <v>67</v>
      </c>
      <c r="E34" s="23">
        <v>5</v>
      </c>
      <c r="F34" s="17">
        <v>32</v>
      </c>
      <c r="G34" s="1" t="s">
        <v>125</v>
      </c>
      <c r="H34" s="75">
        <v>0.035555555555555556</v>
      </c>
      <c r="I34" s="19">
        <v>70</v>
      </c>
      <c r="J34" s="59">
        <f aca="true" t="shared" si="3" ref="J34:J45">H35/J$1</f>
        <v>0.005759035244922342</v>
      </c>
      <c r="K34" s="41"/>
    </row>
    <row r="35" spans="1:11" ht="12">
      <c r="A35" s="16">
        <v>1</v>
      </c>
      <c r="B35" s="62" t="s">
        <v>58</v>
      </c>
      <c r="C35" s="43">
        <f t="shared" si="1"/>
        <v>0.034861111111111114</v>
      </c>
      <c r="D35" s="16">
        <f t="shared" si="2"/>
        <v>72</v>
      </c>
      <c r="E35" s="90">
        <v>6</v>
      </c>
      <c r="F35" s="17">
        <v>33</v>
      </c>
      <c r="G35" s="1" t="s">
        <v>178</v>
      </c>
      <c r="H35" s="75">
        <v>0.03570601851851852</v>
      </c>
      <c r="I35" s="19">
        <v>69</v>
      </c>
      <c r="J35" s="59">
        <f t="shared" si="3"/>
        <v>0.005865442054958184</v>
      </c>
      <c r="K35" s="41"/>
    </row>
    <row r="36" spans="1:11" ht="12">
      <c r="A36" s="17">
        <v>2</v>
      </c>
      <c r="B36" s="33" t="s">
        <v>178</v>
      </c>
      <c r="C36" s="44">
        <f t="shared" si="1"/>
        <v>0.03570601851851852</v>
      </c>
      <c r="D36" s="17">
        <f t="shared" si="2"/>
        <v>69</v>
      </c>
      <c r="E36" s="22">
        <v>6</v>
      </c>
      <c r="F36" s="17">
        <v>34</v>
      </c>
      <c r="G36" s="1" t="s">
        <v>59</v>
      </c>
      <c r="H36" s="75">
        <v>0.03636574074074074</v>
      </c>
      <c r="I36" s="19">
        <v>68</v>
      </c>
      <c r="J36" s="59">
        <f t="shared" si="3"/>
        <v>0.005930779569892473</v>
      </c>
      <c r="K36" s="41"/>
    </row>
    <row r="37" spans="1:11" ht="12.75">
      <c r="A37" s="17">
        <v>3</v>
      </c>
      <c r="B37" s="33" t="s">
        <v>52</v>
      </c>
      <c r="C37" s="44">
        <f t="shared" si="1"/>
        <v>0.03695601851851852</v>
      </c>
      <c r="D37" s="17">
        <f t="shared" si="2"/>
        <v>66</v>
      </c>
      <c r="E37" s="22">
        <v>6</v>
      </c>
      <c r="F37" s="17">
        <v>35</v>
      </c>
      <c r="G37" t="s">
        <v>27</v>
      </c>
      <c r="H37" s="75">
        <v>0.036770833333333336</v>
      </c>
      <c r="I37" s="19">
        <v>67</v>
      </c>
      <c r="J37" s="59">
        <f t="shared" si="3"/>
        <v>0.005960648148148148</v>
      </c>
      <c r="K37" s="41"/>
    </row>
    <row r="38" spans="1:11" ht="12.75">
      <c r="A38" s="17">
        <v>4</v>
      </c>
      <c r="B38" s="64" t="s">
        <v>83</v>
      </c>
      <c r="C38" s="44">
        <f t="shared" si="1"/>
        <v>0.03791666666666667</v>
      </c>
      <c r="D38" s="17">
        <f t="shared" si="2"/>
        <v>65</v>
      </c>
      <c r="E38" s="22">
        <v>6</v>
      </c>
      <c r="F38" s="17">
        <v>36</v>
      </c>
      <c r="G38" s="1" t="s">
        <v>52</v>
      </c>
      <c r="H38" s="75">
        <v>0.03695601851851852</v>
      </c>
      <c r="I38" s="19">
        <v>66</v>
      </c>
      <c r="J38" s="59">
        <f t="shared" si="3"/>
        <v>0.006115591397849463</v>
      </c>
      <c r="K38" s="41"/>
    </row>
    <row r="39" spans="1:11" ht="12.75">
      <c r="A39" s="17">
        <v>5</v>
      </c>
      <c r="B39" s="64" t="s">
        <v>55</v>
      </c>
      <c r="C39" s="44">
        <f t="shared" si="1"/>
        <v>0.03912037037037037</v>
      </c>
      <c r="D39" s="17">
        <f t="shared" si="2"/>
        <v>63</v>
      </c>
      <c r="E39" s="22">
        <v>6</v>
      </c>
      <c r="F39" s="17">
        <v>37</v>
      </c>
      <c r="G39" t="s">
        <v>83</v>
      </c>
      <c r="H39" s="75">
        <v>0.03791666666666667</v>
      </c>
      <c r="I39" s="19">
        <v>65</v>
      </c>
      <c r="J39" s="59">
        <f t="shared" si="3"/>
        <v>0.006124925328554361</v>
      </c>
      <c r="K39" s="41"/>
    </row>
    <row r="40" spans="1:11" ht="12.75">
      <c r="A40" s="17">
        <v>6</v>
      </c>
      <c r="B40" s="64" t="s">
        <v>30</v>
      </c>
      <c r="C40" s="44">
        <f t="shared" si="1"/>
        <v>0.03934027777777777</v>
      </c>
      <c r="D40" s="17">
        <f t="shared" si="2"/>
        <v>62</v>
      </c>
      <c r="E40" s="22">
        <v>6</v>
      </c>
      <c r="F40" s="17">
        <v>38</v>
      </c>
      <c r="G40" s="64" t="s">
        <v>71</v>
      </c>
      <c r="H40" s="75">
        <v>0.037974537037037036</v>
      </c>
      <c r="I40" s="19">
        <v>64</v>
      </c>
      <c r="J40" s="59">
        <f t="shared" si="3"/>
        <v>0.006309737156511349</v>
      </c>
      <c r="K40" s="41"/>
    </row>
    <row r="41" spans="1:11" ht="12" customHeight="1">
      <c r="A41" s="10">
        <v>7</v>
      </c>
      <c r="B41" s="42" t="s">
        <v>192</v>
      </c>
      <c r="C41" s="45">
        <f t="shared" si="1"/>
        <v>0.039467592592592596</v>
      </c>
      <c r="D41" s="10">
        <f t="shared" si="2"/>
        <v>61</v>
      </c>
      <c r="E41" s="23">
        <v>6</v>
      </c>
      <c r="F41" s="17">
        <v>39</v>
      </c>
      <c r="G41" s="64" t="s">
        <v>55</v>
      </c>
      <c r="H41" s="75">
        <v>0.03912037037037037</v>
      </c>
      <c r="I41" s="19">
        <v>63</v>
      </c>
      <c r="J41" s="59">
        <f t="shared" si="3"/>
        <v>0.0063452060931899635</v>
      </c>
      <c r="K41" s="39"/>
    </row>
    <row r="42" spans="1:11" ht="12" customHeight="1">
      <c r="A42" s="16">
        <v>1</v>
      </c>
      <c r="B42" s="63" t="s">
        <v>71</v>
      </c>
      <c r="C42" s="43">
        <f t="shared" si="1"/>
        <v>0.037974537037037036</v>
      </c>
      <c r="D42" s="16">
        <f t="shared" si="2"/>
        <v>64</v>
      </c>
      <c r="E42" s="90">
        <v>7</v>
      </c>
      <c r="F42" s="17">
        <v>40</v>
      </c>
      <c r="G42" s="64" t="s">
        <v>30</v>
      </c>
      <c r="H42" s="75">
        <v>0.03934027777777777</v>
      </c>
      <c r="I42" s="19">
        <v>62</v>
      </c>
      <c r="J42" s="59">
        <f t="shared" si="3"/>
        <v>0.006365740740740741</v>
      </c>
      <c r="K42" s="39"/>
    </row>
    <row r="43" spans="1:10" ht="12" customHeight="1">
      <c r="A43" s="17">
        <v>2</v>
      </c>
      <c r="B43" s="33" t="s">
        <v>189</v>
      </c>
      <c r="C43" s="44">
        <f t="shared" si="1"/>
        <v>0.04050925925925926</v>
      </c>
      <c r="D43" s="17">
        <f t="shared" si="2"/>
        <v>60</v>
      </c>
      <c r="E43" s="22">
        <v>7</v>
      </c>
      <c r="F43" s="17">
        <v>41</v>
      </c>
      <c r="G43" s="1" t="s">
        <v>192</v>
      </c>
      <c r="H43" s="75">
        <v>0.039467592592592596</v>
      </c>
      <c r="I43" s="19">
        <v>61</v>
      </c>
      <c r="J43" s="59">
        <f t="shared" si="3"/>
        <v>0.006533751493428912</v>
      </c>
    </row>
    <row r="44" spans="1:10" ht="12" customHeight="1">
      <c r="A44" s="17">
        <v>3</v>
      </c>
      <c r="B44" s="33" t="s">
        <v>50</v>
      </c>
      <c r="C44" s="44">
        <f t="shared" si="1"/>
        <v>0.04086805555555555</v>
      </c>
      <c r="D44" s="17">
        <f t="shared" si="2"/>
        <v>59</v>
      </c>
      <c r="E44" s="22">
        <v>7</v>
      </c>
      <c r="F44" s="17">
        <v>42</v>
      </c>
      <c r="G44" s="1" t="s">
        <v>189</v>
      </c>
      <c r="H44" s="75">
        <v>0.04050925925925926</v>
      </c>
      <c r="I44" s="19">
        <v>60</v>
      </c>
      <c r="J44" s="59">
        <f t="shared" si="3"/>
        <v>0.006591621863799283</v>
      </c>
    </row>
    <row r="45" spans="1:10" ht="12" customHeight="1">
      <c r="A45" s="17">
        <v>4</v>
      </c>
      <c r="B45" s="64" t="s">
        <v>77</v>
      </c>
      <c r="C45" s="44">
        <f t="shared" si="1"/>
        <v>0.0425</v>
      </c>
      <c r="D45" s="17">
        <f t="shared" si="2"/>
        <v>58</v>
      </c>
      <c r="E45" s="68">
        <v>7</v>
      </c>
      <c r="F45" s="17">
        <v>43</v>
      </c>
      <c r="G45" s="33" t="s">
        <v>50</v>
      </c>
      <c r="H45" s="75">
        <v>0.04086805555555555</v>
      </c>
      <c r="I45" s="19">
        <v>59</v>
      </c>
      <c r="J45" s="59">
        <f t="shared" si="3"/>
        <v>0.0068548387096774195</v>
      </c>
    </row>
    <row r="46" spans="1:10" ht="12" customHeight="1">
      <c r="A46" s="17">
        <v>5</v>
      </c>
      <c r="B46" s="64" t="s">
        <v>72</v>
      </c>
      <c r="C46" s="44">
        <f t="shared" si="1"/>
        <v>0.04304398148148148</v>
      </c>
      <c r="D46" s="17">
        <f t="shared" si="2"/>
        <v>57</v>
      </c>
      <c r="E46" s="22">
        <v>7</v>
      </c>
      <c r="F46" s="17">
        <v>44</v>
      </c>
      <c r="G46" s="64" t="s">
        <v>77</v>
      </c>
      <c r="H46" s="75">
        <v>0.0425</v>
      </c>
      <c r="I46" s="19">
        <v>58</v>
      </c>
      <c r="J46" s="59">
        <f aca="true" t="shared" si="4" ref="J46:J53">H46/J$1</f>
        <v>0.0068548387096774195</v>
      </c>
    </row>
    <row r="47" spans="1:10" ht="12" customHeight="1">
      <c r="A47" s="17">
        <v>6</v>
      </c>
      <c r="B47" s="33" t="s">
        <v>56</v>
      </c>
      <c r="C47" s="44">
        <f t="shared" si="1"/>
        <v>0.044189814814814814</v>
      </c>
      <c r="D47" s="17">
        <f t="shared" si="2"/>
        <v>54</v>
      </c>
      <c r="E47" s="22">
        <v>7</v>
      </c>
      <c r="F47" s="17">
        <v>45</v>
      </c>
      <c r="G47" s="64" t="s">
        <v>72</v>
      </c>
      <c r="H47" s="75">
        <v>0.04304398148148148</v>
      </c>
      <c r="I47" s="19">
        <v>57</v>
      </c>
      <c r="J47" s="59">
        <f t="shared" si="4"/>
        <v>0.006942577658303465</v>
      </c>
    </row>
    <row r="48" spans="1:10" ht="12" customHeight="1">
      <c r="A48" s="10">
        <v>7</v>
      </c>
      <c r="B48" s="69" t="s">
        <v>47</v>
      </c>
      <c r="C48" s="45">
        <f t="shared" si="1"/>
        <v>0.045347222222222226</v>
      </c>
      <c r="D48" s="10">
        <f t="shared" si="2"/>
        <v>52</v>
      </c>
      <c r="E48" s="173">
        <v>7</v>
      </c>
      <c r="F48" s="17">
        <v>46</v>
      </c>
      <c r="G48" s="1" t="s">
        <v>75</v>
      </c>
      <c r="H48" s="75">
        <v>0.04386574074074074</v>
      </c>
      <c r="I48" s="19">
        <v>56</v>
      </c>
      <c r="J48" s="59">
        <f t="shared" si="4"/>
        <v>0.007075119474313022</v>
      </c>
    </row>
    <row r="49" spans="1:10" ht="12" customHeight="1">
      <c r="A49" s="16">
        <v>1</v>
      </c>
      <c r="B49" s="62" t="s">
        <v>75</v>
      </c>
      <c r="C49" s="44">
        <f t="shared" si="1"/>
        <v>0.04386574074074074</v>
      </c>
      <c r="D49" s="17">
        <f t="shared" si="2"/>
        <v>56</v>
      </c>
      <c r="E49" s="68">
        <v>8</v>
      </c>
      <c r="F49" s="17">
        <v>47</v>
      </c>
      <c r="G49" s="64" t="s">
        <v>57</v>
      </c>
      <c r="H49" s="75">
        <v>0.04405092592592593</v>
      </c>
      <c r="I49" s="19">
        <v>55</v>
      </c>
      <c r="J49" s="59">
        <f t="shared" si="4"/>
        <v>0.007104988052568698</v>
      </c>
    </row>
    <row r="50" spans="1:10" ht="12" customHeight="1">
      <c r="A50" s="17">
        <v>2</v>
      </c>
      <c r="B50" s="64" t="s">
        <v>57</v>
      </c>
      <c r="C50" s="44">
        <f t="shared" si="1"/>
        <v>0.04405092592592593</v>
      </c>
      <c r="D50" s="17">
        <f t="shared" si="2"/>
        <v>55</v>
      </c>
      <c r="E50" s="68">
        <v>8</v>
      </c>
      <c r="F50" s="17">
        <v>48</v>
      </c>
      <c r="G50" s="33" t="s">
        <v>56</v>
      </c>
      <c r="H50" s="75">
        <v>0.044189814814814814</v>
      </c>
      <c r="I50" s="19">
        <v>54</v>
      </c>
      <c r="J50" s="59">
        <f t="shared" si="4"/>
        <v>0.007127389486260453</v>
      </c>
    </row>
    <row r="51" spans="1:10" ht="12" customHeight="1">
      <c r="A51" s="17">
        <v>3</v>
      </c>
      <c r="B51" s="33" t="s">
        <v>188</v>
      </c>
      <c r="C51" s="44">
        <f t="shared" si="1"/>
        <v>0.04431712962962963</v>
      </c>
      <c r="D51" s="17">
        <f t="shared" si="2"/>
        <v>53</v>
      </c>
      <c r="E51" s="68">
        <v>8</v>
      </c>
      <c r="F51" s="17">
        <v>49</v>
      </c>
      <c r="G51" s="33" t="s">
        <v>188</v>
      </c>
      <c r="H51" s="75">
        <v>0.04431712962962963</v>
      </c>
      <c r="I51" s="19">
        <v>53</v>
      </c>
      <c r="J51" s="59">
        <f t="shared" si="4"/>
        <v>0.00714792413381123</v>
      </c>
    </row>
    <row r="52" spans="1:10" ht="12" customHeight="1">
      <c r="A52" s="10">
        <v>4</v>
      </c>
      <c r="B52" s="69" t="s">
        <v>38</v>
      </c>
      <c r="C52" s="45">
        <f t="shared" si="1"/>
        <v>0.05708333333333334</v>
      </c>
      <c r="D52" s="10">
        <f t="shared" si="2"/>
        <v>51</v>
      </c>
      <c r="E52" s="173">
        <v>8</v>
      </c>
      <c r="F52" s="17">
        <v>50</v>
      </c>
      <c r="G52" s="64" t="s">
        <v>47</v>
      </c>
      <c r="H52" s="75">
        <v>0.045347222222222226</v>
      </c>
      <c r="I52" s="19">
        <v>52</v>
      </c>
      <c r="J52" s="59">
        <f t="shared" si="4"/>
        <v>0.007314068100358424</v>
      </c>
    </row>
    <row r="53" spans="5:10" ht="12" customHeight="1">
      <c r="E53" s="1"/>
      <c r="F53" s="17">
        <v>51</v>
      </c>
      <c r="G53" s="64" t="s">
        <v>38</v>
      </c>
      <c r="H53" s="75">
        <v>0.05708333333333334</v>
      </c>
      <c r="I53" s="19">
        <v>51</v>
      </c>
      <c r="J53" s="59">
        <f t="shared" si="4"/>
        <v>0.00920698924731183</v>
      </c>
    </row>
    <row r="54" spans="5:10" ht="12" customHeight="1">
      <c r="E54" s="1"/>
      <c r="F54" s="42"/>
      <c r="G54" s="69" t="s">
        <v>73</v>
      </c>
      <c r="H54" s="181" t="s">
        <v>180</v>
      </c>
      <c r="I54" s="10"/>
      <c r="J54" s="100"/>
    </row>
    <row r="55" spans="5:8" ht="10.5" customHeight="1">
      <c r="E55" s="1"/>
      <c r="F55" s="1"/>
      <c r="H55" s="65"/>
    </row>
    <row r="56" spans="5:8" ht="10.5" customHeight="1">
      <c r="E56" s="1"/>
      <c r="F56" s="1"/>
      <c r="H56" s="65"/>
    </row>
    <row r="57" spans="5:8" ht="10.5" customHeight="1">
      <c r="E57" s="1"/>
      <c r="F57" s="1"/>
      <c r="H57" s="65"/>
    </row>
    <row r="58" spans="5:8" ht="10.5" customHeight="1">
      <c r="E58" s="1"/>
      <c r="F58" s="1"/>
      <c r="H58" s="65"/>
    </row>
    <row r="59" spans="5:8" ht="10.5" customHeight="1">
      <c r="E59" s="1"/>
      <c r="F59" s="1"/>
      <c r="H59" s="65"/>
    </row>
    <row r="60" spans="5:8" ht="10.5" customHeight="1">
      <c r="E60" s="1"/>
      <c r="F60" s="1"/>
      <c r="H60" s="65"/>
    </row>
    <row r="61" spans="5:8" ht="10.5" customHeight="1">
      <c r="E61" s="1"/>
      <c r="F61" s="1"/>
      <c r="H61" s="65"/>
    </row>
    <row r="62" spans="5:8" ht="10.5" customHeight="1">
      <c r="E62" s="1"/>
      <c r="F62" s="1"/>
      <c r="H62" s="65"/>
    </row>
    <row r="63" spans="5:8" ht="10.5" customHeight="1">
      <c r="E63" s="1"/>
      <c r="F63" s="1"/>
      <c r="H63" s="65"/>
    </row>
    <row r="64" spans="5:8" ht="10.5" customHeight="1">
      <c r="E64" s="1"/>
      <c r="F64" s="1"/>
      <c r="H64" s="65"/>
    </row>
    <row r="65" spans="5:8" ht="10.5" customHeight="1">
      <c r="E65" s="1"/>
      <c r="F65" s="1"/>
      <c r="H65" s="65"/>
    </row>
    <row r="66" spans="5:8" ht="10.5" customHeight="1">
      <c r="E66" s="1"/>
      <c r="F66" s="1"/>
      <c r="H66" s="65"/>
    </row>
    <row r="67" spans="5:8" ht="10.5" customHeight="1">
      <c r="E67" s="1"/>
      <c r="F67" s="1"/>
      <c r="H67" s="65"/>
    </row>
    <row r="68" spans="5:8" ht="10.5" customHeight="1">
      <c r="E68" s="1"/>
      <c r="F68" s="1"/>
      <c r="H68" s="65"/>
    </row>
    <row r="69" spans="5:8" ht="10.5" customHeight="1">
      <c r="E69" s="1"/>
      <c r="F69" s="1"/>
      <c r="H69" s="65"/>
    </row>
    <row r="70" spans="5:8" ht="10.5" customHeight="1">
      <c r="E70" s="1"/>
      <c r="F70" s="1"/>
      <c r="H70" s="65"/>
    </row>
    <row r="71" spans="5:8" ht="10.5" customHeight="1">
      <c r="E71" s="1"/>
      <c r="F71" s="1"/>
      <c r="H71" s="65"/>
    </row>
    <row r="72" spans="5:8" ht="10.5" customHeight="1">
      <c r="E72" s="1"/>
      <c r="F72" s="1"/>
      <c r="H72" s="65"/>
    </row>
    <row r="73" spans="5:8" ht="10.5" customHeight="1">
      <c r="E73" s="1"/>
      <c r="F73" s="1"/>
      <c r="H73" s="65"/>
    </row>
    <row r="74" spans="5:8" ht="10.5" customHeight="1">
      <c r="E74" s="1"/>
      <c r="F74" s="1"/>
      <c r="H74" s="65"/>
    </row>
    <row r="75" spans="5:8" ht="10.5" customHeight="1">
      <c r="E75" s="1"/>
      <c r="F75" s="1"/>
      <c r="H75" s="65"/>
    </row>
    <row r="76" spans="5:8" ht="10.5" customHeight="1">
      <c r="E76" s="1"/>
      <c r="F76" s="1"/>
      <c r="H76" s="65"/>
    </row>
    <row r="77" spans="5:8" ht="10.5" customHeight="1">
      <c r="E77" s="1"/>
      <c r="F77" s="1"/>
      <c r="H77" s="65"/>
    </row>
    <row r="78" spans="5:8" ht="10.5" customHeight="1">
      <c r="E78" s="1"/>
      <c r="F78" s="1"/>
      <c r="H78" s="65"/>
    </row>
    <row r="79" spans="5:8" ht="10.5" customHeight="1">
      <c r="E79" s="1"/>
      <c r="F79" s="1"/>
      <c r="H79" s="65"/>
    </row>
    <row r="80" spans="5:8" ht="10.5" customHeight="1">
      <c r="E80" s="1"/>
      <c r="F80" s="1"/>
      <c r="H80" s="1"/>
    </row>
    <row r="81" spans="5:8" ht="10.5" customHeight="1">
      <c r="E81" s="1"/>
      <c r="F81" s="1"/>
      <c r="H81" s="1"/>
    </row>
    <row r="82" spans="5:8" ht="10.5" customHeight="1">
      <c r="E82" s="1"/>
      <c r="F82" s="1"/>
      <c r="H82" s="1"/>
    </row>
    <row r="83" spans="5:8" ht="10.5" customHeight="1">
      <c r="E83" s="1"/>
      <c r="F83" s="1"/>
      <c r="H83" s="1"/>
    </row>
    <row r="84" spans="5:8" ht="10.5" customHeight="1">
      <c r="E84" s="1"/>
      <c r="F84" s="1"/>
      <c r="H84" s="1"/>
    </row>
    <row r="85" spans="5:8" ht="10.5" customHeight="1">
      <c r="E85" s="1"/>
      <c r="F85" s="1"/>
      <c r="H85" s="1"/>
    </row>
    <row r="86" spans="5:8" ht="10.5" customHeight="1">
      <c r="E86" s="1"/>
      <c r="F86" s="1"/>
      <c r="H86" s="1"/>
    </row>
    <row r="87" spans="5:8" ht="10.5" customHeight="1">
      <c r="E87" s="1"/>
      <c r="F87" s="1"/>
      <c r="H87" s="1"/>
    </row>
    <row r="88" spans="5:8" ht="10.5" customHeight="1">
      <c r="E88" s="1"/>
      <c r="F88" s="1"/>
      <c r="H88" s="1"/>
    </row>
    <row r="89" spans="5:8" ht="10.5" customHeight="1">
      <c r="E89" s="1"/>
      <c r="F89" s="1"/>
      <c r="H89" s="1"/>
    </row>
    <row r="90" spans="5:8" ht="10.5" customHeight="1">
      <c r="E90" s="1"/>
      <c r="F90" s="1"/>
      <c r="H90" s="1"/>
    </row>
    <row r="91" spans="5:8" ht="10.5" customHeight="1">
      <c r="E91" s="1"/>
      <c r="F91" s="1"/>
      <c r="H91" s="1"/>
    </row>
    <row r="92" spans="5:8" ht="10.5" customHeight="1">
      <c r="E92" s="1"/>
      <c r="F92" s="1"/>
      <c r="H92" s="1"/>
    </row>
    <row r="93" spans="5:8" ht="10.5" customHeight="1">
      <c r="E93" s="1"/>
      <c r="F93" s="1"/>
      <c r="H93" s="1"/>
    </row>
    <row r="94" spans="5:8" ht="10.5" customHeight="1">
      <c r="E94" s="1"/>
      <c r="F94" s="1"/>
      <c r="H94" s="1"/>
    </row>
    <row r="95" spans="5:8" ht="10.5" customHeight="1">
      <c r="E95" s="1"/>
      <c r="F95" s="1"/>
      <c r="H95" s="1"/>
    </row>
    <row r="96" spans="5:8" ht="10.5" customHeight="1">
      <c r="E96" s="1"/>
      <c r="F96" s="1"/>
      <c r="H96" s="1"/>
    </row>
    <row r="97" spans="5:8" ht="10.5" customHeight="1">
      <c r="E97" s="1"/>
      <c r="F97" s="1"/>
      <c r="H97" s="1"/>
    </row>
    <row r="98" spans="5:8" ht="10.5" customHeight="1">
      <c r="E98" s="1"/>
      <c r="F98" s="1"/>
      <c r="H98" s="1"/>
    </row>
    <row r="99" spans="5:8" ht="10.5" customHeight="1">
      <c r="E99" s="1"/>
      <c r="F99" s="1"/>
      <c r="H99" s="1"/>
    </row>
    <row r="100" spans="5:8" ht="10.5" customHeight="1">
      <c r="E100" s="1"/>
      <c r="F100" s="1"/>
      <c r="H100" s="1"/>
    </row>
    <row r="101" spans="5:8" ht="10.5" customHeight="1">
      <c r="E101" s="1"/>
      <c r="F101" s="1"/>
      <c r="H101" s="1"/>
    </row>
    <row r="102" spans="5:8" ht="10.5" customHeight="1">
      <c r="E102" s="1"/>
      <c r="F102" s="1"/>
      <c r="H102" s="1"/>
    </row>
    <row r="103" spans="5:8" ht="10.5" customHeight="1">
      <c r="E103" s="1"/>
      <c r="F103" s="1"/>
      <c r="H103" s="1"/>
    </row>
    <row r="104" spans="5:8" ht="10.5" customHeight="1">
      <c r="E104" s="1"/>
      <c r="F104" s="1"/>
      <c r="H104" s="1"/>
    </row>
    <row r="105" spans="5:8" ht="10.5" customHeight="1">
      <c r="E105" s="1"/>
      <c r="F105" s="1"/>
      <c r="H105" s="1"/>
    </row>
    <row r="106" spans="5:8" ht="10.5" customHeight="1">
      <c r="E106" s="1"/>
      <c r="F106" s="1"/>
      <c r="H106" s="1"/>
    </row>
    <row r="107" spans="5:8" ht="10.5" customHeight="1">
      <c r="E107" s="1"/>
      <c r="F107" s="1"/>
      <c r="H107" s="1"/>
    </row>
    <row r="108" spans="5:8" ht="10.5" customHeight="1">
      <c r="E108" s="1"/>
      <c r="F108" s="1"/>
      <c r="H108" s="1"/>
    </row>
    <row r="109" spans="5:8" ht="10.5" customHeight="1">
      <c r="E109" s="1"/>
      <c r="F109" s="1"/>
      <c r="H109" s="1"/>
    </row>
    <row r="110" spans="5:8" ht="10.5" customHeight="1">
      <c r="E110" s="1"/>
      <c r="F110" s="1"/>
      <c r="H110" s="1"/>
    </row>
    <row r="111" spans="5:8" ht="10.5" customHeight="1">
      <c r="E111" s="1"/>
      <c r="F111" s="1"/>
      <c r="H111" s="1"/>
    </row>
    <row r="112" spans="5:8" ht="10.5" customHeight="1">
      <c r="E112" s="1"/>
      <c r="F112" s="1"/>
      <c r="H112" s="1"/>
    </row>
    <row r="113" spans="5:8" ht="10.5" customHeight="1">
      <c r="E113" s="1"/>
      <c r="F113" s="1"/>
      <c r="H113" s="1"/>
    </row>
    <row r="114" spans="5:8" ht="10.5" customHeight="1">
      <c r="E114" s="1"/>
      <c r="F114" s="1"/>
      <c r="H114" s="1"/>
    </row>
    <row r="115" spans="5:8" ht="10.5" customHeight="1">
      <c r="E115" s="1"/>
      <c r="F115" s="1"/>
      <c r="H115" s="1"/>
    </row>
    <row r="116" spans="5:8" ht="10.5" customHeight="1">
      <c r="E116" s="1"/>
      <c r="F116" s="1"/>
      <c r="H116" s="1"/>
    </row>
    <row r="117" spans="5:8" ht="10.5" customHeight="1">
      <c r="E117" s="1"/>
      <c r="F117" s="1"/>
      <c r="H117" s="1"/>
    </row>
    <row r="118" spans="5:8" ht="10.5" customHeight="1">
      <c r="E118" s="1"/>
      <c r="F118" s="1"/>
      <c r="H118" s="1"/>
    </row>
    <row r="119" spans="5:8" ht="10.5" customHeight="1">
      <c r="E119" s="1"/>
      <c r="F119" s="1"/>
      <c r="H119" s="1"/>
    </row>
    <row r="120" spans="5:8" ht="10.5" customHeight="1">
      <c r="E120" s="1"/>
      <c r="F120" s="1"/>
      <c r="H120" s="1"/>
    </row>
    <row r="121" spans="5:8" ht="10.5" customHeight="1">
      <c r="E121" s="1"/>
      <c r="F121" s="1"/>
      <c r="H121" s="1"/>
    </row>
    <row r="122" spans="5:8" ht="10.5" customHeight="1">
      <c r="E122" s="1"/>
      <c r="F122" s="1"/>
      <c r="H122" s="1"/>
    </row>
    <row r="123" spans="5:8" ht="10.5" customHeight="1">
      <c r="E123" s="1"/>
      <c r="F123" s="1"/>
      <c r="H123" s="1"/>
    </row>
    <row r="124" spans="5:8" ht="10.5" customHeight="1">
      <c r="E124" s="1"/>
      <c r="F124" s="1"/>
      <c r="H124" s="1"/>
    </row>
    <row r="125" spans="5:8" ht="10.5" customHeight="1">
      <c r="E125" s="1"/>
      <c r="F125" s="1"/>
      <c r="H125" s="1"/>
    </row>
    <row r="126" spans="5:8" ht="10.5" customHeight="1">
      <c r="E126" s="1"/>
      <c r="F126" s="1"/>
      <c r="H126" s="1"/>
    </row>
    <row r="127" spans="5:8" ht="10.5" customHeight="1">
      <c r="E127" s="1"/>
      <c r="F127" s="1"/>
      <c r="H127" s="1"/>
    </row>
    <row r="128" spans="5:8" ht="10.5" customHeight="1">
      <c r="E128" s="1"/>
      <c r="F128" s="1"/>
      <c r="H128" s="1"/>
    </row>
    <row r="129" spans="5:8" ht="10.5" customHeight="1">
      <c r="E129" s="1"/>
      <c r="F129" s="1"/>
      <c r="H129" s="1"/>
    </row>
    <row r="130" spans="5:8" ht="10.5" customHeight="1">
      <c r="E130" s="1"/>
      <c r="F130" s="1"/>
      <c r="H130" s="1"/>
    </row>
    <row r="131" spans="5:8" ht="10.5" customHeight="1">
      <c r="E131" s="1"/>
      <c r="F131" s="1"/>
      <c r="H131" s="1"/>
    </row>
    <row r="132" spans="5:8" ht="10.5" customHeight="1">
      <c r="E132" s="1"/>
      <c r="F132" s="1"/>
      <c r="H132" s="1"/>
    </row>
    <row r="133" spans="5:8" ht="10.5" customHeight="1">
      <c r="E133" s="1"/>
      <c r="F133" s="1"/>
      <c r="H133" s="1"/>
    </row>
    <row r="134" spans="5:8" ht="10.5" customHeight="1">
      <c r="E134" s="1"/>
      <c r="F134" s="1"/>
      <c r="H134" s="1"/>
    </row>
    <row r="135" spans="5:8" ht="10.5" customHeight="1">
      <c r="E135" s="1"/>
      <c r="F135" s="1"/>
      <c r="H135" s="1"/>
    </row>
    <row r="136" spans="5:8" ht="10.5" customHeight="1">
      <c r="E136" s="1"/>
      <c r="F136" s="1"/>
      <c r="H136" s="1"/>
    </row>
    <row r="137" spans="5:8" ht="10.5" customHeight="1">
      <c r="E137" s="1"/>
      <c r="F137" s="1"/>
      <c r="H137" s="1"/>
    </row>
    <row r="138" spans="5:8" ht="10.5" customHeight="1">
      <c r="E138" s="1"/>
      <c r="F138" s="1"/>
      <c r="H138" s="1"/>
    </row>
    <row r="139" spans="5:8" ht="10.5" customHeight="1">
      <c r="E139" s="1"/>
      <c r="F139" s="1"/>
      <c r="H139" s="1"/>
    </row>
    <row r="140" spans="5:8" ht="10.5" customHeight="1">
      <c r="E140" s="1"/>
      <c r="F140" s="1"/>
      <c r="H140" s="1"/>
    </row>
    <row r="141" spans="5:8" ht="10.5" customHeight="1">
      <c r="E141" s="1"/>
      <c r="F141" s="1"/>
      <c r="H141" s="1"/>
    </row>
    <row r="142" spans="5:8" ht="10.5" customHeight="1">
      <c r="E142" s="1"/>
      <c r="F142" s="1"/>
      <c r="H142" s="1"/>
    </row>
    <row r="143" spans="5:8" ht="10.5" customHeight="1">
      <c r="E143" s="1"/>
      <c r="F143" s="1"/>
      <c r="H143" s="1"/>
    </row>
    <row r="144" spans="5:8" ht="10.5" customHeight="1">
      <c r="E144" s="1"/>
      <c r="F144" s="1"/>
      <c r="H144" s="1"/>
    </row>
    <row r="145" spans="5:8" ht="10.5" customHeight="1">
      <c r="E145" s="1"/>
      <c r="F145" s="1"/>
      <c r="H145" s="1"/>
    </row>
    <row r="146" spans="5:8" ht="10.5" customHeight="1">
      <c r="E146" s="1"/>
      <c r="F146" s="1"/>
      <c r="H146" s="1"/>
    </row>
    <row r="147" spans="5:8" ht="10.5" customHeight="1">
      <c r="E147" s="1"/>
      <c r="F147" s="1"/>
      <c r="H147" s="1"/>
    </row>
    <row r="148" spans="5:8" ht="10.5" customHeight="1">
      <c r="E148" s="1"/>
      <c r="F148" s="1"/>
      <c r="H148" s="1"/>
    </row>
    <row r="149" spans="5:8" ht="10.5" customHeight="1">
      <c r="E149" s="1"/>
      <c r="F149" s="1"/>
      <c r="H149" s="1"/>
    </row>
    <row r="150" spans="5:8" ht="10.5" customHeight="1">
      <c r="E150" s="1"/>
      <c r="F150" s="1"/>
      <c r="H150" s="1"/>
    </row>
    <row r="151" spans="5:8" ht="10.5" customHeight="1">
      <c r="E151" s="1"/>
      <c r="F151" s="1"/>
      <c r="H151" s="1"/>
    </row>
    <row r="152" spans="5:8" ht="10.5" customHeight="1">
      <c r="E152" s="1"/>
      <c r="F152" s="1"/>
      <c r="H152" s="1"/>
    </row>
    <row r="153" spans="5:8" ht="10.5" customHeight="1">
      <c r="E153" s="1"/>
      <c r="F153" s="1"/>
      <c r="H153" s="1"/>
    </row>
    <row r="154" spans="5:8" ht="10.5" customHeight="1">
      <c r="E154" s="1"/>
      <c r="F154" s="1"/>
      <c r="H154" s="1"/>
    </row>
    <row r="155" spans="5:8" ht="10.5" customHeight="1">
      <c r="E155" s="1"/>
      <c r="F155" s="1"/>
      <c r="H155" s="1"/>
    </row>
    <row r="156" spans="5:8" ht="10.5" customHeight="1">
      <c r="E156" s="1"/>
      <c r="F156" s="1"/>
      <c r="H156" s="1"/>
    </row>
    <row r="157" spans="5:8" ht="10.5" customHeight="1">
      <c r="E157" s="1"/>
      <c r="F157" s="1"/>
      <c r="H157" s="1"/>
    </row>
    <row r="158" spans="5:8" ht="10.5" customHeight="1">
      <c r="E158" s="1"/>
      <c r="F158" s="1"/>
      <c r="H158" s="1"/>
    </row>
    <row r="159" spans="5:8" ht="10.5" customHeight="1">
      <c r="E159" s="1"/>
      <c r="F159" s="1"/>
      <c r="H159" s="1"/>
    </row>
    <row r="160" spans="5:8" ht="10.5" customHeight="1">
      <c r="E160" s="1"/>
      <c r="F160" s="1"/>
      <c r="H160" s="1"/>
    </row>
    <row r="161" spans="5:8" ht="10.5" customHeight="1">
      <c r="E161" s="1"/>
      <c r="F161" s="1"/>
      <c r="H161" s="1"/>
    </row>
    <row r="162" spans="5:8" ht="10.5" customHeight="1">
      <c r="E162" s="1"/>
      <c r="F162" s="1"/>
      <c r="H162" s="1"/>
    </row>
    <row r="163" spans="5:8" ht="10.5" customHeight="1">
      <c r="E163" s="1"/>
      <c r="F163" s="1"/>
      <c r="H163" s="1"/>
    </row>
    <row r="164" spans="5:8" ht="10.5" customHeight="1">
      <c r="E164" s="1"/>
      <c r="F164" s="1"/>
      <c r="H164" s="1"/>
    </row>
    <row r="165" spans="5:8" ht="10.5" customHeight="1">
      <c r="E165" s="1"/>
      <c r="F165" s="1"/>
      <c r="H165" s="1"/>
    </row>
    <row r="166" spans="5:8" ht="10.5" customHeight="1">
      <c r="E166" s="1"/>
      <c r="F166" s="1"/>
      <c r="H166" s="1"/>
    </row>
    <row r="167" spans="5:8" ht="10.5" customHeight="1">
      <c r="E167" s="1"/>
      <c r="F167" s="1"/>
      <c r="H167" s="1"/>
    </row>
    <row r="168" spans="5:8" ht="10.5" customHeight="1">
      <c r="E168" s="1"/>
      <c r="F168" s="1"/>
      <c r="H168" s="1"/>
    </row>
    <row r="169" spans="5:8" ht="10.5" customHeight="1">
      <c r="E169" s="1"/>
      <c r="F169" s="1"/>
      <c r="H169" s="1"/>
    </row>
    <row r="170" spans="5:8" ht="10.5" customHeight="1">
      <c r="E170" s="1"/>
      <c r="F170" s="1"/>
      <c r="H170" s="1"/>
    </row>
    <row r="171" spans="5:8" ht="10.5" customHeight="1">
      <c r="E171" s="1"/>
      <c r="F171" s="1"/>
      <c r="H171" s="1"/>
    </row>
  </sheetData>
  <sheetProtection/>
  <mergeCells count="1">
    <mergeCell ref="A1:I1"/>
  </mergeCells>
  <printOptions/>
  <pageMargins left="0.75" right="0.75" top="1" bottom="1" header="0.5" footer="0.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57"/>
  <sheetViews>
    <sheetView showGridLines="0" zoomScalePageLayoutView="0" workbookViewId="0" topLeftCell="A1">
      <selection activeCell="H15" sqref="H15"/>
    </sheetView>
  </sheetViews>
  <sheetFormatPr defaultColWidth="13.57421875" defaultRowHeight="10.5" customHeight="1"/>
  <cols>
    <col min="1" max="1" width="4.421875" style="2" customWidth="1"/>
    <col min="2" max="2" width="19.57421875" style="1" bestFit="1" customWidth="1"/>
    <col min="3" max="3" width="6.8515625" style="27" bestFit="1" customWidth="1"/>
    <col min="4" max="4" width="6.140625" style="2" bestFit="1" customWidth="1"/>
    <col min="5" max="5" width="4.421875" style="4" bestFit="1" customWidth="1"/>
    <col min="6" max="6" width="4.140625" style="2" bestFit="1" customWidth="1"/>
    <col min="7" max="7" width="19.57421875" style="1" bestFit="1" customWidth="1"/>
    <col min="8" max="8" width="7.8515625" style="53" bestFit="1" customWidth="1"/>
    <col min="9" max="9" width="6.140625" style="2" bestFit="1" customWidth="1"/>
    <col min="10" max="10" width="6.8515625" style="56" bestFit="1" customWidth="1"/>
    <col min="11" max="11" width="3.421875" style="36" customWidth="1"/>
    <col min="12" max="12" width="7.00390625" style="1" customWidth="1"/>
    <col min="13" max="16384" width="13.57421875" style="1" customWidth="1"/>
  </cols>
  <sheetData>
    <row r="1" spans="1:11" s="6" customFormat="1" ht="18.75" customHeight="1">
      <c r="A1" s="228" t="s">
        <v>198</v>
      </c>
      <c r="B1" s="219"/>
      <c r="C1" s="219"/>
      <c r="D1" s="219"/>
      <c r="E1" s="219"/>
      <c r="F1" s="219"/>
      <c r="G1" s="219"/>
      <c r="H1" s="219"/>
      <c r="I1" s="219"/>
      <c r="J1" s="55">
        <v>3.1</v>
      </c>
      <c r="K1" s="6" t="s">
        <v>21</v>
      </c>
    </row>
    <row r="2" spans="1:11" s="2" customFormat="1" ht="12">
      <c r="A2" s="24" t="s">
        <v>5</v>
      </c>
      <c r="B2" s="24" t="s">
        <v>7</v>
      </c>
      <c r="C2" s="13" t="s">
        <v>0</v>
      </c>
      <c r="D2" s="12" t="s">
        <v>1</v>
      </c>
      <c r="E2" s="14" t="s">
        <v>32</v>
      </c>
      <c r="F2" s="12" t="s">
        <v>5</v>
      </c>
      <c r="G2" s="7" t="s">
        <v>6</v>
      </c>
      <c r="H2" s="52" t="s">
        <v>0</v>
      </c>
      <c r="I2" s="12" t="s">
        <v>1</v>
      </c>
      <c r="J2" s="12" t="s">
        <v>19</v>
      </c>
      <c r="K2" s="40" t="s">
        <v>15</v>
      </c>
    </row>
    <row r="3" spans="1:12" ht="12.75">
      <c r="A3" s="26">
        <v>1</v>
      </c>
      <c r="B3" s="63" t="s">
        <v>53</v>
      </c>
      <c r="C3" s="43">
        <f aca="true" t="shared" si="0" ref="C3:C37">VLOOKUP($B3,$G$2:$I$47,2,FALSE)</f>
        <v>0.01266203703703704</v>
      </c>
      <c r="D3" s="18">
        <f aca="true" t="shared" si="1" ref="D3:D37">VLOOKUP($B3,$G$2:$I$47,3,FALSE)</f>
        <v>100</v>
      </c>
      <c r="E3" s="25">
        <v>1</v>
      </c>
      <c r="F3" s="16">
        <v>1</v>
      </c>
      <c r="G3" s="63" t="s">
        <v>53</v>
      </c>
      <c r="H3" s="66">
        <v>0.01266203703703704</v>
      </c>
      <c r="I3" s="28">
        <v>100</v>
      </c>
      <c r="J3" s="57">
        <f aca="true" t="shared" si="2" ref="J3:J57">H3/J$1</f>
        <v>0.004084528076463561</v>
      </c>
      <c r="K3" s="41" t="s">
        <v>59</v>
      </c>
      <c r="L3"/>
    </row>
    <row r="4" spans="1:12" ht="12.75">
      <c r="A4" s="20">
        <v>2</v>
      </c>
      <c r="B4" s="33" t="s">
        <v>108</v>
      </c>
      <c r="C4" s="44">
        <f t="shared" si="0"/>
        <v>0.013020833333333334</v>
      </c>
      <c r="D4" s="15">
        <f t="shared" si="1"/>
        <v>99</v>
      </c>
      <c r="E4" s="21">
        <v>1</v>
      </c>
      <c r="F4" s="17">
        <v>2</v>
      </c>
      <c r="G4" s="33" t="s">
        <v>108</v>
      </c>
      <c r="H4" s="67">
        <v>0.013020833333333334</v>
      </c>
      <c r="I4" s="19">
        <v>99</v>
      </c>
      <c r="J4" s="59">
        <f t="shared" si="2"/>
        <v>0.004200268817204301</v>
      </c>
      <c r="K4" s="41" t="s">
        <v>72</v>
      </c>
      <c r="L4"/>
    </row>
    <row r="5" spans="1:12" ht="12.75">
      <c r="A5" s="20">
        <v>3</v>
      </c>
      <c r="B5" s="64" t="s">
        <v>64</v>
      </c>
      <c r="C5" s="44">
        <f t="shared" si="0"/>
        <v>0.013194444444444444</v>
      </c>
      <c r="D5" s="15">
        <f t="shared" si="1"/>
        <v>98</v>
      </c>
      <c r="E5" s="21">
        <v>1</v>
      </c>
      <c r="F5" s="17">
        <v>3</v>
      </c>
      <c r="G5" s="64" t="s">
        <v>64</v>
      </c>
      <c r="H5" s="67">
        <v>0.013194444444444444</v>
      </c>
      <c r="I5" s="19">
        <v>98</v>
      </c>
      <c r="J5" s="59">
        <f t="shared" si="2"/>
        <v>0.004256272401433692</v>
      </c>
      <c r="K5" s="41"/>
      <c r="L5"/>
    </row>
    <row r="6" spans="1:12" ht="12.75">
      <c r="A6" s="20">
        <v>4</v>
      </c>
      <c r="B6" s="64" t="s">
        <v>23</v>
      </c>
      <c r="C6" s="44">
        <f t="shared" si="0"/>
        <v>0.013657407407407408</v>
      </c>
      <c r="D6" s="15">
        <f t="shared" si="1"/>
        <v>97</v>
      </c>
      <c r="E6" s="21">
        <v>1</v>
      </c>
      <c r="F6" s="17">
        <v>4</v>
      </c>
      <c r="G6" s="64" t="s">
        <v>23</v>
      </c>
      <c r="H6" s="67">
        <v>0.013657407407407408</v>
      </c>
      <c r="I6" s="19">
        <v>97</v>
      </c>
      <c r="J6" s="59">
        <f t="shared" si="2"/>
        <v>0.004405615292712067</v>
      </c>
      <c r="K6" s="41"/>
      <c r="L6"/>
    </row>
    <row r="7" spans="1:12" ht="12.75">
      <c r="A7" s="20">
        <v>5</v>
      </c>
      <c r="B7" s="64" t="s">
        <v>40</v>
      </c>
      <c r="C7" s="44">
        <f t="shared" si="0"/>
        <v>0.013703703703703704</v>
      </c>
      <c r="D7" s="15">
        <f t="shared" si="1"/>
        <v>96</v>
      </c>
      <c r="E7" s="21">
        <v>1</v>
      </c>
      <c r="F7" s="17">
        <v>5</v>
      </c>
      <c r="G7" s="64" t="s">
        <v>40</v>
      </c>
      <c r="H7" s="67">
        <v>0.013703703703703704</v>
      </c>
      <c r="I7" s="19">
        <v>96</v>
      </c>
      <c r="J7" s="59">
        <f t="shared" si="2"/>
        <v>0.0044205495818399046</v>
      </c>
      <c r="K7" s="41"/>
      <c r="L7"/>
    </row>
    <row r="8" spans="1:12" ht="12.75">
      <c r="A8" s="20">
        <v>6</v>
      </c>
      <c r="B8" s="64" t="s">
        <v>33</v>
      </c>
      <c r="C8" s="44">
        <f t="shared" si="0"/>
        <v>0.014456018518518519</v>
      </c>
      <c r="D8" s="15">
        <f t="shared" si="1"/>
        <v>94</v>
      </c>
      <c r="E8" s="21">
        <v>1</v>
      </c>
      <c r="F8" s="17">
        <v>6</v>
      </c>
      <c r="G8" s="33" t="s">
        <v>105</v>
      </c>
      <c r="H8" s="67">
        <v>0.014270833333333335</v>
      </c>
      <c r="I8" s="19">
        <v>95</v>
      </c>
      <c r="J8" s="59">
        <f t="shared" si="2"/>
        <v>0.004603494623655915</v>
      </c>
      <c r="K8" s="41"/>
      <c r="L8"/>
    </row>
    <row r="9" spans="1:12" ht="12.75">
      <c r="A9" s="10">
        <v>7</v>
      </c>
      <c r="B9" s="69" t="s">
        <v>22</v>
      </c>
      <c r="C9" s="45">
        <f t="shared" si="0"/>
        <v>0.014791666666666668</v>
      </c>
      <c r="D9" s="10">
        <f t="shared" si="1"/>
        <v>93</v>
      </c>
      <c r="E9" s="89">
        <v>1</v>
      </c>
      <c r="F9" s="17">
        <v>7</v>
      </c>
      <c r="G9" s="64" t="s">
        <v>33</v>
      </c>
      <c r="H9" s="67">
        <v>0.014456018518518519</v>
      </c>
      <c r="I9" s="19">
        <v>94</v>
      </c>
      <c r="J9" s="59">
        <f t="shared" si="2"/>
        <v>0.0046632317801672644</v>
      </c>
      <c r="K9" s="41"/>
      <c r="L9"/>
    </row>
    <row r="10" spans="1:12" ht="12.75">
      <c r="A10" s="16">
        <v>1</v>
      </c>
      <c r="B10" s="62" t="s">
        <v>105</v>
      </c>
      <c r="C10" s="43">
        <f t="shared" si="0"/>
        <v>0.014270833333333335</v>
      </c>
      <c r="D10" s="18">
        <f t="shared" si="1"/>
        <v>95</v>
      </c>
      <c r="E10" s="25">
        <v>2</v>
      </c>
      <c r="F10" s="17">
        <v>8</v>
      </c>
      <c r="G10" s="64" t="s">
        <v>22</v>
      </c>
      <c r="H10" s="67">
        <v>0.014791666666666668</v>
      </c>
      <c r="I10" s="19">
        <v>93</v>
      </c>
      <c r="J10" s="59">
        <f t="shared" si="2"/>
        <v>0.004771505376344087</v>
      </c>
      <c r="K10" s="41"/>
      <c r="L10"/>
    </row>
    <row r="11" spans="1:12" ht="12.75">
      <c r="A11" s="17">
        <v>2</v>
      </c>
      <c r="B11" s="33" t="s">
        <v>174</v>
      </c>
      <c r="C11" s="44">
        <f t="shared" si="0"/>
        <v>0.014976851851851852</v>
      </c>
      <c r="D11" s="17">
        <f t="shared" si="1"/>
        <v>92</v>
      </c>
      <c r="E11" s="21">
        <v>2</v>
      </c>
      <c r="F11" s="17">
        <v>9</v>
      </c>
      <c r="G11" s="33" t="s">
        <v>174</v>
      </c>
      <c r="H11" s="67">
        <v>0.014976851851851852</v>
      </c>
      <c r="I11" s="19">
        <v>92</v>
      </c>
      <c r="J11" s="59">
        <f t="shared" si="2"/>
        <v>0.004831242532855436</v>
      </c>
      <c r="K11" s="41"/>
      <c r="L11"/>
    </row>
    <row r="12" spans="1:12" ht="12.75">
      <c r="A12" s="10">
        <v>3</v>
      </c>
      <c r="B12" s="42" t="s">
        <v>48</v>
      </c>
      <c r="C12" s="45">
        <f t="shared" si="0"/>
        <v>0.01503472222222222</v>
      </c>
      <c r="D12" s="10">
        <f t="shared" si="1"/>
        <v>91</v>
      </c>
      <c r="E12" s="89">
        <v>2</v>
      </c>
      <c r="F12" s="17">
        <v>10</v>
      </c>
      <c r="G12" s="33" t="s">
        <v>48</v>
      </c>
      <c r="H12" s="67">
        <v>0.01503472222222222</v>
      </c>
      <c r="I12" s="19">
        <v>91</v>
      </c>
      <c r="J12" s="59">
        <f t="shared" si="2"/>
        <v>0.004849910394265232</v>
      </c>
      <c r="K12" s="41"/>
      <c r="L12"/>
    </row>
    <row r="13" spans="1:12" ht="12.75">
      <c r="A13" s="16">
        <v>1</v>
      </c>
      <c r="B13" s="62" t="s">
        <v>24</v>
      </c>
      <c r="C13" s="43">
        <f t="shared" si="0"/>
        <v>0.015092592592592593</v>
      </c>
      <c r="D13" s="16">
        <f t="shared" si="1"/>
        <v>90</v>
      </c>
      <c r="E13" s="25">
        <v>3</v>
      </c>
      <c r="F13" s="17">
        <v>11</v>
      </c>
      <c r="G13" s="33" t="s">
        <v>24</v>
      </c>
      <c r="H13" s="67">
        <v>0.015092592592592593</v>
      </c>
      <c r="I13" s="19">
        <v>90</v>
      </c>
      <c r="J13" s="59">
        <f t="shared" si="2"/>
        <v>0.00486857825567503</v>
      </c>
      <c r="K13" s="41"/>
      <c r="L13"/>
    </row>
    <row r="14" spans="1:12" ht="12.75">
      <c r="A14" s="17">
        <v>2</v>
      </c>
      <c r="B14" s="33" t="s">
        <v>51</v>
      </c>
      <c r="C14" s="44">
        <f t="shared" si="0"/>
        <v>0.015185185185185185</v>
      </c>
      <c r="D14" s="17">
        <f t="shared" si="1"/>
        <v>89</v>
      </c>
      <c r="E14" s="21">
        <v>3</v>
      </c>
      <c r="F14" s="17">
        <v>12</v>
      </c>
      <c r="G14" s="33" t="s">
        <v>51</v>
      </c>
      <c r="H14" s="67">
        <v>0.015185185185185185</v>
      </c>
      <c r="I14" s="19">
        <v>89</v>
      </c>
      <c r="J14" s="59">
        <f t="shared" si="2"/>
        <v>0.004898446833930705</v>
      </c>
      <c r="K14" s="41"/>
      <c r="L14"/>
    </row>
    <row r="15" spans="1:12" ht="12.75">
      <c r="A15" s="17">
        <v>3</v>
      </c>
      <c r="B15" s="64" t="s">
        <v>35</v>
      </c>
      <c r="C15" s="44">
        <f t="shared" si="0"/>
        <v>0.01545138888888889</v>
      </c>
      <c r="D15" s="17">
        <f t="shared" si="1"/>
        <v>88</v>
      </c>
      <c r="E15" s="21">
        <v>3</v>
      </c>
      <c r="F15" s="17">
        <v>13</v>
      </c>
      <c r="G15" s="64" t="s">
        <v>35</v>
      </c>
      <c r="H15" s="67">
        <v>0.01545138888888889</v>
      </c>
      <c r="I15" s="19">
        <v>88</v>
      </c>
      <c r="J15" s="59">
        <f t="shared" si="2"/>
        <v>0.004984318996415771</v>
      </c>
      <c r="K15" s="41"/>
      <c r="L15"/>
    </row>
    <row r="16" spans="1:12" ht="12.75">
      <c r="A16" s="17">
        <v>4</v>
      </c>
      <c r="B16" s="33" t="s">
        <v>195</v>
      </c>
      <c r="C16" s="44">
        <f t="shared" si="0"/>
        <v>0.015613425925925926</v>
      </c>
      <c r="D16" s="17">
        <f t="shared" si="1"/>
        <v>87</v>
      </c>
      <c r="E16" s="21">
        <v>3</v>
      </c>
      <c r="F16" s="17">
        <v>14</v>
      </c>
      <c r="G16" s="33" t="s">
        <v>195</v>
      </c>
      <c r="H16" s="67">
        <v>0.015613425925925926</v>
      </c>
      <c r="I16" s="19">
        <v>87</v>
      </c>
      <c r="J16" s="59">
        <f t="shared" si="2"/>
        <v>0.005036589008363202</v>
      </c>
      <c r="K16" s="41"/>
      <c r="L16"/>
    </row>
    <row r="17" spans="1:12" ht="12.75">
      <c r="A17" s="10">
        <v>5</v>
      </c>
      <c r="B17" s="42" t="s">
        <v>66</v>
      </c>
      <c r="C17" s="45">
        <f t="shared" si="0"/>
        <v>0.016886574074074075</v>
      </c>
      <c r="D17" s="10">
        <f t="shared" si="1"/>
        <v>80</v>
      </c>
      <c r="E17" s="89">
        <v>3</v>
      </c>
      <c r="F17" s="17">
        <v>15</v>
      </c>
      <c r="G17" s="64" t="s">
        <v>107</v>
      </c>
      <c r="H17" s="67">
        <v>0.015729166666666666</v>
      </c>
      <c r="I17" s="19">
        <v>86</v>
      </c>
      <c r="J17" s="59">
        <f t="shared" si="2"/>
        <v>0.005073924731182795</v>
      </c>
      <c r="K17" s="41"/>
      <c r="L17"/>
    </row>
    <row r="18" spans="1:12" ht="12.75">
      <c r="A18" s="16">
        <v>1</v>
      </c>
      <c r="B18" s="63" t="s">
        <v>107</v>
      </c>
      <c r="C18" s="43">
        <f t="shared" si="0"/>
        <v>0.015729166666666666</v>
      </c>
      <c r="D18" s="16">
        <f t="shared" si="1"/>
        <v>86</v>
      </c>
      <c r="E18" s="25">
        <v>4</v>
      </c>
      <c r="F18" s="17">
        <v>16</v>
      </c>
      <c r="G18" s="64" t="s">
        <v>44</v>
      </c>
      <c r="H18" s="67">
        <v>0.016412037037037037</v>
      </c>
      <c r="I18" s="19">
        <v>85</v>
      </c>
      <c r="J18" s="59">
        <f t="shared" si="2"/>
        <v>0.005294205495818399</v>
      </c>
      <c r="K18" s="41"/>
      <c r="L18"/>
    </row>
    <row r="19" spans="1:12" ht="12.75">
      <c r="A19" s="17">
        <v>2</v>
      </c>
      <c r="B19" s="64" t="s">
        <v>44</v>
      </c>
      <c r="C19" s="44">
        <f t="shared" si="0"/>
        <v>0.016412037037037037</v>
      </c>
      <c r="D19" s="17">
        <f t="shared" si="1"/>
        <v>85</v>
      </c>
      <c r="E19" s="22">
        <v>4</v>
      </c>
      <c r="F19" s="17">
        <v>17</v>
      </c>
      <c r="G19" s="33" t="s">
        <v>43</v>
      </c>
      <c r="H19" s="67">
        <v>0.01650462962962963</v>
      </c>
      <c r="I19" s="19">
        <v>84</v>
      </c>
      <c r="J19" s="59">
        <f t="shared" si="2"/>
        <v>0.005324074074074074</v>
      </c>
      <c r="K19" s="41"/>
      <c r="L19"/>
    </row>
    <row r="20" spans="1:12" ht="12.75">
      <c r="A20" s="17">
        <v>3</v>
      </c>
      <c r="B20" s="33" t="s">
        <v>43</v>
      </c>
      <c r="C20" s="44">
        <f t="shared" si="0"/>
        <v>0.01650462962962963</v>
      </c>
      <c r="D20" s="17">
        <f t="shared" si="1"/>
        <v>84</v>
      </c>
      <c r="E20" s="22">
        <v>4</v>
      </c>
      <c r="F20" s="17">
        <v>18</v>
      </c>
      <c r="G20" s="33" t="s">
        <v>42</v>
      </c>
      <c r="H20" s="67">
        <v>0.0166087962962963</v>
      </c>
      <c r="I20" s="19">
        <v>83</v>
      </c>
      <c r="J20" s="59">
        <f t="shared" si="2"/>
        <v>0.005357676224611709</v>
      </c>
      <c r="K20" s="41"/>
      <c r="L20"/>
    </row>
    <row r="21" spans="1:12" ht="12.75">
      <c r="A21" s="17">
        <v>4</v>
      </c>
      <c r="B21" s="33" t="s">
        <v>42</v>
      </c>
      <c r="C21" s="44">
        <f t="shared" si="0"/>
        <v>0.0166087962962963</v>
      </c>
      <c r="D21" s="17">
        <f t="shared" si="1"/>
        <v>83</v>
      </c>
      <c r="E21" s="22">
        <v>4</v>
      </c>
      <c r="F21" s="17">
        <v>19</v>
      </c>
      <c r="G21" s="33" t="s">
        <v>59</v>
      </c>
      <c r="H21" s="67">
        <v>0.016689814814814817</v>
      </c>
      <c r="I21" s="19">
        <v>82</v>
      </c>
      <c r="J21" s="59">
        <f t="shared" si="2"/>
        <v>0.0053838112305854245</v>
      </c>
      <c r="K21" s="41"/>
      <c r="L21"/>
    </row>
    <row r="22" spans="1:12" ht="12.75">
      <c r="A22" s="17">
        <v>5</v>
      </c>
      <c r="B22" s="33" t="s">
        <v>25</v>
      </c>
      <c r="C22" s="44">
        <f t="shared" si="0"/>
        <v>0.01673611111111111</v>
      </c>
      <c r="D22" s="17">
        <f t="shared" si="1"/>
        <v>81</v>
      </c>
      <c r="E22" s="22">
        <v>4</v>
      </c>
      <c r="F22" s="17">
        <v>20</v>
      </c>
      <c r="G22" s="33" t="s">
        <v>25</v>
      </c>
      <c r="H22" s="67">
        <v>0.01673611111111111</v>
      </c>
      <c r="I22" s="19">
        <v>81</v>
      </c>
      <c r="J22" s="59">
        <f t="shared" si="2"/>
        <v>0.005398745519713262</v>
      </c>
      <c r="K22" s="41"/>
      <c r="L22"/>
    </row>
    <row r="23" spans="1:12" ht="12.75">
      <c r="A23" s="17">
        <v>6</v>
      </c>
      <c r="B23" s="33" t="s">
        <v>37</v>
      </c>
      <c r="C23" s="44">
        <f t="shared" si="0"/>
        <v>0.016944444444444443</v>
      </c>
      <c r="D23" s="17">
        <f t="shared" si="1"/>
        <v>79</v>
      </c>
      <c r="E23" s="22">
        <v>4</v>
      </c>
      <c r="F23" s="17">
        <v>21</v>
      </c>
      <c r="G23" s="33" t="s">
        <v>66</v>
      </c>
      <c r="H23" s="67">
        <v>0.016886574074074075</v>
      </c>
      <c r="I23" s="19">
        <v>80</v>
      </c>
      <c r="J23" s="59">
        <f t="shared" si="2"/>
        <v>0.005447281959378734</v>
      </c>
      <c r="K23" s="41"/>
      <c r="L23"/>
    </row>
    <row r="24" spans="1:12" ht="12.75">
      <c r="A24" s="17">
        <v>7</v>
      </c>
      <c r="B24" s="33" t="s">
        <v>60</v>
      </c>
      <c r="C24" s="44">
        <f t="shared" si="0"/>
        <v>0.017314814814814814</v>
      </c>
      <c r="D24" s="17">
        <f t="shared" si="1"/>
        <v>74</v>
      </c>
      <c r="E24" s="22">
        <v>4</v>
      </c>
      <c r="F24" s="17">
        <v>22</v>
      </c>
      <c r="G24" s="33" t="s">
        <v>37</v>
      </c>
      <c r="H24" s="67">
        <v>0.016944444444444443</v>
      </c>
      <c r="I24" s="19">
        <v>79</v>
      </c>
      <c r="J24" s="59">
        <f t="shared" si="2"/>
        <v>0.0054659498207885295</v>
      </c>
      <c r="K24" s="41"/>
      <c r="L24"/>
    </row>
    <row r="25" spans="1:12" ht="12.75">
      <c r="A25" s="100">
        <v>8</v>
      </c>
      <c r="B25" s="69" t="s">
        <v>34</v>
      </c>
      <c r="C25" s="45">
        <f t="shared" si="0"/>
        <v>0.017905092592592594</v>
      </c>
      <c r="D25" s="10">
        <f t="shared" si="1"/>
        <v>70</v>
      </c>
      <c r="E25" s="23">
        <v>4</v>
      </c>
      <c r="F25" s="17">
        <v>23</v>
      </c>
      <c r="G25" s="33" t="s">
        <v>101</v>
      </c>
      <c r="H25" s="67">
        <v>0.017013888888888887</v>
      </c>
      <c r="I25" s="19">
        <v>78</v>
      </c>
      <c r="J25" s="59">
        <f t="shared" si="2"/>
        <v>0.0054883512544802865</v>
      </c>
      <c r="K25" s="41"/>
      <c r="L25"/>
    </row>
    <row r="26" spans="1:12" ht="12.75">
      <c r="A26" s="16">
        <v>1</v>
      </c>
      <c r="B26" s="62" t="s">
        <v>59</v>
      </c>
      <c r="C26" s="43">
        <f t="shared" si="0"/>
        <v>0.016689814814814817</v>
      </c>
      <c r="D26" s="16">
        <f t="shared" si="1"/>
        <v>82</v>
      </c>
      <c r="E26" s="90">
        <v>5</v>
      </c>
      <c r="F26" s="17">
        <v>24</v>
      </c>
      <c r="G26" s="33" t="s">
        <v>46</v>
      </c>
      <c r="H26" s="67">
        <v>0.017175925925925924</v>
      </c>
      <c r="I26" s="19">
        <v>77</v>
      </c>
      <c r="J26" s="59">
        <f t="shared" si="2"/>
        <v>0.0055406212664277175</v>
      </c>
      <c r="K26" s="41"/>
      <c r="L26"/>
    </row>
    <row r="27" spans="1:12" ht="12.75">
      <c r="A27" s="17">
        <v>2</v>
      </c>
      <c r="B27" s="33" t="s">
        <v>101</v>
      </c>
      <c r="C27" s="44">
        <f t="shared" si="0"/>
        <v>0.017013888888888887</v>
      </c>
      <c r="D27" s="17">
        <f t="shared" si="1"/>
        <v>78</v>
      </c>
      <c r="E27" s="22">
        <v>5</v>
      </c>
      <c r="F27" s="17">
        <v>25</v>
      </c>
      <c r="G27" s="33" t="s">
        <v>98</v>
      </c>
      <c r="H27" s="67">
        <v>0.01721064814814815</v>
      </c>
      <c r="I27" s="19">
        <v>76</v>
      </c>
      <c r="J27" s="59">
        <f t="shared" si="2"/>
        <v>0.005551821983273596</v>
      </c>
      <c r="K27" s="41"/>
      <c r="L27"/>
    </row>
    <row r="28" spans="1:12" ht="12.75">
      <c r="A28" s="17">
        <v>3</v>
      </c>
      <c r="B28" s="33" t="s">
        <v>46</v>
      </c>
      <c r="C28" s="44">
        <f t="shared" si="0"/>
        <v>0.017175925925925924</v>
      </c>
      <c r="D28" s="17">
        <f t="shared" si="1"/>
        <v>77</v>
      </c>
      <c r="E28" s="22">
        <v>5</v>
      </c>
      <c r="F28" s="17">
        <v>26</v>
      </c>
      <c r="G28" s="33" t="s">
        <v>58</v>
      </c>
      <c r="H28" s="67">
        <v>0.01730324074074074</v>
      </c>
      <c r="I28" s="19">
        <v>75</v>
      </c>
      <c r="J28" s="59">
        <f t="shared" si="2"/>
        <v>0.005581690561529271</v>
      </c>
      <c r="K28" s="41"/>
      <c r="L28"/>
    </row>
    <row r="29" spans="1:12" ht="12.75">
      <c r="A29" s="20">
        <v>4</v>
      </c>
      <c r="B29" s="33" t="s">
        <v>98</v>
      </c>
      <c r="C29" s="44">
        <f t="shared" si="0"/>
        <v>0.01721064814814815</v>
      </c>
      <c r="D29" s="17">
        <f t="shared" si="1"/>
        <v>76</v>
      </c>
      <c r="E29" s="22">
        <v>5</v>
      </c>
      <c r="F29" s="17">
        <v>27</v>
      </c>
      <c r="G29" s="33" t="s">
        <v>60</v>
      </c>
      <c r="H29" s="67">
        <v>0.017314814814814814</v>
      </c>
      <c r="I29" s="19">
        <v>74</v>
      </c>
      <c r="J29" s="59">
        <f t="shared" si="2"/>
        <v>0.005585424133811231</v>
      </c>
      <c r="K29" s="41"/>
      <c r="L29"/>
    </row>
    <row r="30" spans="1:12" ht="12.75">
      <c r="A30" s="20">
        <v>5</v>
      </c>
      <c r="B30" s="64" t="s">
        <v>61</v>
      </c>
      <c r="C30" s="44">
        <f t="shared" si="0"/>
        <v>0.017488425925925925</v>
      </c>
      <c r="D30" s="17">
        <f t="shared" si="1"/>
        <v>72</v>
      </c>
      <c r="E30" s="22">
        <v>5</v>
      </c>
      <c r="F30" s="17">
        <v>28</v>
      </c>
      <c r="G30" s="33" t="s">
        <v>178</v>
      </c>
      <c r="H30" s="67">
        <v>0.01734953703703704</v>
      </c>
      <c r="I30" s="19">
        <v>73</v>
      </c>
      <c r="J30" s="59">
        <f t="shared" si="2"/>
        <v>0.005596624850657109</v>
      </c>
      <c r="K30" s="41"/>
      <c r="L30"/>
    </row>
    <row r="31" spans="1:12" ht="12.75">
      <c r="A31" s="17">
        <v>6</v>
      </c>
      <c r="B31" s="33" t="s">
        <v>99</v>
      </c>
      <c r="C31" s="44">
        <f t="shared" si="0"/>
        <v>0.017569444444444447</v>
      </c>
      <c r="D31" s="17">
        <f t="shared" si="1"/>
        <v>71</v>
      </c>
      <c r="E31" s="22">
        <v>5</v>
      </c>
      <c r="F31" s="17">
        <v>29</v>
      </c>
      <c r="G31" s="64" t="s">
        <v>61</v>
      </c>
      <c r="H31" s="67">
        <v>0.017488425925925925</v>
      </c>
      <c r="I31" s="19">
        <v>72</v>
      </c>
      <c r="J31" s="59">
        <f t="shared" si="2"/>
        <v>0.005641427718040621</v>
      </c>
      <c r="K31" s="41"/>
      <c r="L31"/>
    </row>
    <row r="32" spans="1:12" ht="12.75">
      <c r="A32" s="17">
        <v>7</v>
      </c>
      <c r="B32" s="33" t="s">
        <v>27</v>
      </c>
      <c r="C32" s="44">
        <f t="shared" si="0"/>
        <v>0.017951388888888888</v>
      </c>
      <c r="D32" s="17">
        <f t="shared" si="1"/>
        <v>69</v>
      </c>
      <c r="E32" s="22">
        <v>5</v>
      </c>
      <c r="F32" s="17">
        <v>30</v>
      </c>
      <c r="G32" s="33" t="s">
        <v>99</v>
      </c>
      <c r="H32" s="67">
        <v>0.017569444444444447</v>
      </c>
      <c r="I32" s="19">
        <v>71</v>
      </c>
      <c r="J32" s="59">
        <f t="shared" si="2"/>
        <v>0.005667562724014337</v>
      </c>
      <c r="K32" s="41"/>
      <c r="L32"/>
    </row>
    <row r="33" spans="1:12" ht="12.75">
      <c r="A33" s="17">
        <v>8</v>
      </c>
      <c r="B33" s="64" t="s">
        <v>54</v>
      </c>
      <c r="C33" s="44">
        <f t="shared" si="0"/>
        <v>0.018032407407407407</v>
      </c>
      <c r="D33" s="17">
        <f t="shared" si="1"/>
        <v>68</v>
      </c>
      <c r="E33" s="22">
        <v>5</v>
      </c>
      <c r="F33" s="17">
        <v>31</v>
      </c>
      <c r="G33" s="64" t="s">
        <v>34</v>
      </c>
      <c r="H33" s="58">
        <v>0.017905092592592594</v>
      </c>
      <c r="I33" s="19">
        <v>70</v>
      </c>
      <c r="J33" s="59">
        <f t="shared" si="2"/>
        <v>0.0057758363201911595</v>
      </c>
      <c r="K33" s="41"/>
      <c r="L33"/>
    </row>
    <row r="34" spans="1:12" ht="12.75">
      <c r="A34" s="10">
        <v>9</v>
      </c>
      <c r="B34" s="42" t="s">
        <v>125</v>
      </c>
      <c r="C34" s="45">
        <f t="shared" si="0"/>
        <v>0.01815972222222222</v>
      </c>
      <c r="D34" s="10">
        <f t="shared" si="1"/>
        <v>67</v>
      </c>
      <c r="E34" s="23">
        <v>5</v>
      </c>
      <c r="F34" s="17">
        <v>32</v>
      </c>
      <c r="G34" s="33" t="s">
        <v>27</v>
      </c>
      <c r="H34" s="58">
        <v>0.017951388888888888</v>
      </c>
      <c r="I34" s="19">
        <v>69</v>
      </c>
      <c r="J34" s="59">
        <f t="shared" si="2"/>
        <v>0.005790770609318996</v>
      </c>
      <c r="K34" s="41"/>
      <c r="L34"/>
    </row>
    <row r="35" spans="1:12" ht="12.75">
      <c r="A35" s="16">
        <v>1</v>
      </c>
      <c r="B35" s="62" t="s">
        <v>58</v>
      </c>
      <c r="C35" s="43">
        <f t="shared" si="0"/>
        <v>0.01730324074074074</v>
      </c>
      <c r="D35" s="16">
        <f t="shared" si="1"/>
        <v>75</v>
      </c>
      <c r="E35" s="90">
        <v>6</v>
      </c>
      <c r="F35" s="17">
        <v>33</v>
      </c>
      <c r="G35" s="64" t="s">
        <v>54</v>
      </c>
      <c r="H35" s="58">
        <v>0.018032407407407407</v>
      </c>
      <c r="I35" s="19">
        <v>68</v>
      </c>
      <c r="J35" s="59">
        <f t="shared" si="2"/>
        <v>0.0058169056152927116</v>
      </c>
      <c r="K35" s="41"/>
      <c r="L35"/>
    </row>
    <row r="36" spans="1:12" ht="12.75">
      <c r="A36" s="17">
        <v>2</v>
      </c>
      <c r="B36" s="33" t="s">
        <v>178</v>
      </c>
      <c r="C36" s="44">
        <f t="shared" si="0"/>
        <v>0.01734953703703704</v>
      </c>
      <c r="D36" s="17">
        <f t="shared" si="1"/>
        <v>73</v>
      </c>
      <c r="E36" s="22">
        <v>6</v>
      </c>
      <c r="F36" s="17">
        <v>34</v>
      </c>
      <c r="G36" s="33" t="s">
        <v>125</v>
      </c>
      <c r="H36" s="58">
        <v>0.01815972222222222</v>
      </c>
      <c r="I36" s="19">
        <v>67</v>
      </c>
      <c r="J36" s="59">
        <f t="shared" si="2"/>
        <v>0.0058579749103942645</v>
      </c>
      <c r="K36" s="41"/>
      <c r="L36"/>
    </row>
    <row r="37" spans="1:12" ht="12.75">
      <c r="A37" s="17">
        <v>3</v>
      </c>
      <c r="B37" s="33" t="s">
        <v>83</v>
      </c>
      <c r="C37" s="44">
        <f t="shared" si="0"/>
        <v>0.018645833333333334</v>
      </c>
      <c r="D37" s="17">
        <f t="shared" si="1"/>
        <v>66</v>
      </c>
      <c r="E37" s="22">
        <v>6</v>
      </c>
      <c r="F37" s="17">
        <v>35</v>
      </c>
      <c r="G37" s="33" t="s">
        <v>196</v>
      </c>
      <c r="H37" s="58">
        <v>0.018530092592592595</v>
      </c>
      <c r="I37" s="19" t="s">
        <v>84</v>
      </c>
      <c r="J37" s="59">
        <f t="shared" si="2"/>
        <v>0.005977449223416966</v>
      </c>
      <c r="K37" s="41"/>
      <c r="L37"/>
    </row>
    <row r="38" spans="1:12" ht="12.75">
      <c r="A38" s="17">
        <v>4</v>
      </c>
      <c r="B38" s="33" t="s">
        <v>52</v>
      </c>
      <c r="C38" s="44">
        <f aca="true" t="shared" si="3" ref="C38:C55">VLOOKUP($B38,$G$2:$I$57,2,FALSE)</f>
        <v>0.01877314814814815</v>
      </c>
      <c r="D38" s="17">
        <f aca="true" t="shared" si="4" ref="D38:D55">VLOOKUP($B38,$G$2:$I$57,3,FALSE)</f>
        <v>65</v>
      </c>
      <c r="E38" s="22">
        <v>6</v>
      </c>
      <c r="F38" s="17">
        <v>36</v>
      </c>
      <c r="G38" s="33" t="s">
        <v>83</v>
      </c>
      <c r="H38" s="58">
        <v>0.018645833333333334</v>
      </c>
      <c r="I38" s="19">
        <v>66</v>
      </c>
      <c r="J38" s="59">
        <f t="shared" si="2"/>
        <v>0.006014784946236559</v>
      </c>
      <c r="K38" s="41"/>
      <c r="L38"/>
    </row>
    <row r="39" spans="1:12" ht="12.75">
      <c r="A39" s="17">
        <v>5</v>
      </c>
      <c r="B39" s="64" t="s">
        <v>29</v>
      </c>
      <c r="C39" s="44">
        <f t="shared" si="3"/>
        <v>0.01902777777777778</v>
      </c>
      <c r="D39" s="17">
        <f t="shared" si="4"/>
        <v>64</v>
      </c>
      <c r="E39" s="22">
        <v>6</v>
      </c>
      <c r="F39" s="17">
        <v>37</v>
      </c>
      <c r="G39" s="33" t="s">
        <v>52</v>
      </c>
      <c r="H39" s="67">
        <v>0.01877314814814815</v>
      </c>
      <c r="I39" s="2">
        <v>65</v>
      </c>
      <c r="J39" s="59">
        <f t="shared" si="2"/>
        <v>0.006055854241338113</v>
      </c>
      <c r="K39" s="41"/>
      <c r="L39"/>
    </row>
    <row r="40" spans="1:12" ht="12.75">
      <c r="A40" s="17">
        <v>6</v>
      </c>
      <c r="B40" s="64" t="s">
        <v>70</v>
      </c>
      <c r="C40" s="44">
        <f t="shared" si="3"/>
        <v>0.019733796296296298</v>
      </c>
      <c r="D40" s="17">
        <f t="shared" si="4"/>
        <v>61</v>
      </c>
      <c r="E40" s="22">
        <v>6</v>
      </c>
      <c r="F40" s="17">
        <v>38</v>
      </c>
      <c r="G40" s="64" t="s">
        <v>29</v>
      </c>
      <c r="H40" s="67">
        <v>0.01902777777777778</v>
      </c>
      <c r="I40" s="19">
        <v>64</v>
      </c>
      <c r="J40" s="59">
        <f t="shared" si="2"/>
        <v>0.006137992831541219</v>
      </c>
      <c r="K40" s="41"/>
      <c r="L40"/>
    </row>
    <row r="41" spans="1:12" ht="12.75" customHeight="1">
      <c r="A41" s="17">
        <v>7</v>
      </c>
      <c r="B41" s="64" t="s">
        <v>30</v>
      </c>
      <c r="C41" s="44">
        <f t="shared" si="3"/>
        <v>0.020092592592592592</v>
      </c>
      <c r="D41" s="17">
        <f t="shared" si="4"/>
        <v>60</v>
      </c>
      <c r="E41" s="22">
        <v>6</v>
      </c>
      <c r="F41" s="17">
        <v>39</v>
      </c>
      <c r="G41" s="33" t="s">
        <v>197</v>
      </c>
      <c r="H41" s="58">
        <v>0.01943287037037037</v>
      </c>
      <c r="I41" s="19" t="s">
        <v>84</v>
      </c>
      <c r="J41" s="59">
        <f t="shared" si="2"/>
        <v>0.006268667861409797</v>
      </c>
      <c r="K41" s="39"/>
      <c r="L41"/>
    </row>
    <row r="42" spans="1:12" ht="12.75" customHeight="1">
      <c r="A42" s="10">
        <v>8</v>
      </c>
      <c r="B42" s="69" t="s">
        <v>55</v>
      </c>
      <c r="C42" s="45">
        <f t="shared" si="3"/>
        <v>0.021458333333333333</v>
      </c>
      <c r="D42" s="10">
        <f t="shared" si="4"/>
        <v>56</v>
      </c>
      <c r="E42" s="23">
        <v>6</v>
      </c>
      <c r="F42" s="17">
        <v>40</v>
      </c>
      <c r="G42" s="33" t="s">
        <v>185</v>
      </c>
      <c r="H42" s="67">
        <v>0.01962962962962963</v>
      </c>
      <c r="I42" s="19">
        <v>63</v>
      </c>
      <c r="J42" s="59">
        <f t="shared" si="2"/>
        <v>0.006332138590203106</v>
      </c>
      <c r="K42" s="39"/>
      <c r="L42"/>
    </row>
    <row r="43" spans="1:12" ht="12.75" customHeight="1">
      <c r="A43" s="16">
        <v>1</v>
      </c>
      <c r="B43" s="62" t="s">
        <v>185</v>
      </c>
      <c r="C43" s="43">
        <f t="shared" si="3"/>
        <v>0.01962962962962963</v>
      </c>
      <c r="D43" s="16">
        <f t="shared" si="4"/>
        <v>63</v>
      </c>
      <c r="E43" s="90">
        <v>7</v>
      </c>
      <c r="F43" s="17">
        <v>41</v>
      </c>
      <c r="G43" s="33" t="s">
        <v>181</v>
      </c>
      <c r="H43" s="67">
        <v>0.019664351851851853</v>
      </c>
      <c r="I43" s="19">
        <v>62</v>
      </c>
      <c r="J43" s="59">
        <f t="shared" si="2"/>
        <v>0.006343339307048984</v>
      </c>
      <c r="L43"/>
    </row>
    <row r="44" spans="1:12" ht="12.75" customHeight="1">
      <c r="A44" s="17">
        <v>2</v>
      </c>
      <c r="B44" s="33" t="s">
        <v>50</v>
      </c>
      <c r="C44" s="44">
        <f t="shared" si="3"/>
        <v>0.02048611111111111</v>
      </c>
      <c r="D44" s="17">
        <f t="shared" si="4"/>
        <v>59</v>
      </c>
      <c r="E44" s="22">
        <v>7</v>
      </c>
      <c r="F44" s="17">
        <v>42</v>
      </c>
      <c r="G44" s="64" t="s">
        <v>70</v>
      </c>
      <c r="H44" s="67">
        <v>0.019733796296296298</v>
      </c>
      <c r="I44" s="19">
        <v>61</v>
      </c>
      <c r="J44" s="59">
        <f t="shared" si="2"/>
        <v>0.006365740740740741</v>
      </c>
      <c r="L44"/>
    </row>
    <row r="45" spans="1:12" ht="12.75" customHeight="1">
      <c r="A45" s="17">
        <v>3</v>
      </c>
      <c r="B45" s="64" t="s">
        <v>72</v>
      </c>
      <c r="C45" s="44">
        <f t="shared" si="3"/>
        <v>0.020613425925925927</v>
      </c>
      <c r="D45" s="17">
        <f t="shared" si="4"/>
        <v>58</v>
      </c>
      <c r="E45" s="22">
        <v>7</v>
      </c>
      <c r="F45" s="17">
        <v>43</v>
      </c>
      <c r="G45" s="64" t="s">
        <v>30</v>
      </c>
      <c r="H45" s="67">
        <v>0.020092592592592592</v>
      </c>
      <c r="I45" s="19">
        <v>60</v>
      </c>
      <c r="J45" s="59">
        <f t="shared" si="2"/>
        <v>0.006481481481481481</v>
      </c>
      <c r="L45"/>
    </row>
    <row r="46" spans="1:12" ht="12.75" customHeight="1">
      <c r="A46" s="17">
        <v>4</v>
      </c>
      <c r="B46" s="33" t="s">
        <v>31</v>
      </c>
      <c r="C46" s="44">
        <f t="shared" si="3"/>
        <v>0.021099537037037038</v>
      </c>
      <c r="D46" s="17">
        <f t="shared" si="4"/>
        <v>57</v>
      </c>
      <c r="E46" s="22">
        <v>7</v>
      </c>
      <c r="F46" s="17">
        <v>44</v>
      </c>
      <c r="G46" s="33" t="s">
        <v>50</v>
      </c>
      <c r="H46" s="58">
        <v>0.02048611111111111</v>
      </c>
      <c r="I46" s="19">
        <v>59</v>
      </c>
      <c r="J46" s="59">
        <f t="shared" si="2"/>
        <v>0.0066084229390681</v>
      </c>
      <c r="L46"/>
    </row>
    <row r="47" spans="1:12" ht="12.75" customHeight="1">
      <c r="A47" s="17">
        <v>5</v>
      </c>
      <c r="B47" s="64" t="s">
        <v>73</v>
      </c>
      <c r="C47" s="44">
        <f t="shared" si="3"/>
        <v>0.02172453703703704</v>
      </c>
      <c r="D47" s="17">
        <f t="shared" si="4"/>
        <v>55</v>
      </c>
      <c r="E47" s="22">
        <v>7</v>
      </c>
      <c r="F47" s="17">
        <v>45</v>
      </c>
      <c r="G47" s="64" t="s">
        <v>72</v>
      </c>
      <c r="H47" s="58">
        <v>0.020613425925925927</v>
      </c>
      <c r="I47" s="19">
        <v>58</v>
      </c>
      <c r="J47" s="59">
        <f t="shared" si="2"/>
        <v>0.006649492234169654</v>
      </c>
      <c r="L47"/>
    </row>
    <row r="48" spans="1:12" ht="12.75" customHeight="1">
      <c r="A48" s="17">
        <v>6</v>
      </c>
      <c r="B48" s="64" t="s">
        <v>77</v>
      </c>
      <c r="C48" s="44">
        <f t="shared" si="3"/>
        <v>0.021921296296296296</v>
      </c>
      <c r="D48" s="17">
        <f t="shared" si="4"/>
        <v>54</v>
      </c>
      <c r="E48" s="22">
        <v>7</v>
      </c>
      <c r="F48" s="17">
        <v>46</v>
      </c>
      <c r="G48" s="33" t="s">
        <v>31</v>
      </c>
      <c r="H48" s="58">
        <v>0.021099537037037038</v>
      </c>
      <c r="I48" s="19">
        <v>57</v>
      </c>
      <c r="J48" s="59">
        <f t="shared" si="2"/>
        <v>0.006806302270011948</v>
      </c>
      <c r="L48"/>
    </row>
    <row r="49" spans="1:12" ht="12.75" customHeight="1">
      <c r="A49" s="17">
        <v>7</v>
      </c>
      <c r="B49" s="64" t="s">
        <v>47</v>
      </c>
      <c r="C49" s="44">
        <f t="shared" si="3"/>
        <v>0.02326388888888889</v>
      </c>
      <c r="D49" s="17">
        <f t="shared" si="4"/>
        <v>51</v>
      </c>
      <c r="E49" s="22">
        <v>7</v>
      </c>
      <c r="F49" s="17">
        <v>47</v>
      </c>
      <c r="G49" s="64" t="s">
        <v>55</v>
      </c>
      <c r="H49" s="58">
        <v>0.021458333333333333</v>
      </c>
      <c r="I49" s="19">
        <v>56</v>
      </c>
      <c r="J49" s="59">
        <f t="shared" si="2"/>
        <v>0.006922043010752688</v>
      </c>
      <c r="L49"/>
    </row>
    <row r="50" spans="1:12" ht="12.75" customHeight="1">
      <c r="A50" s="10">
        <v>8</v>
      </c>
      <c r="B50" s="42" t="s">
        <v>56</v>
      </c>
      <c r="C50" s="45">
        <f t="shared" si="3"/>
        <v>0.024085648148148148</v>
      </c>
      <c r="D50" s="10">
        <f t="shared" si="4"/>
        <v>50</v>
      </c>
      <c r="E50" s="23">
        <v>7</v>
      </c>
      <c r="F50" s="17">
        <v>48</v>
      </c>
      <c r="G50" s="64" t="s">
        <v>73</v>
      </c>
      <c r="H50" s="58">
        <v>0.02172453703703704</v>
      </c>
      <c r="I50" s="19">
        <v>55</v>
      </c>
      <c r="J50" s="59">
        <f t="shared" si="2"/>
        <v>0.007007915173237754</v>
      </c>
      <c r="L50"/>
    </row>
    <row r="51" spans="1:12" ht="12.75" customHeight="1">
      <c r="A51" s="16">
        <v>1</v>
      </c>
      <c r="B51" s="62" t="s">
        <v>181</v>
      </c>
      <c r="C51" s="43">
        <f t="shared" si="3"/>
        <v>0.019664351851851853</v>
      </c>
      <c r="D51" s="16">
        <f t="shared" si="4"/>
        <v>62</v>
      </c>
      <c r="E51" s="90">
        <v>8</v>
      </c>
      <c r="F51" s="17">
        <v>49</v>
      </c>
      <c r="G51" s="64" t="s">
        <v>77</v>
      </c>
      <c r="H51" s="58">
        <v>0.021921296296296296</v>
      </c>
      <c r="I51" s="19">
        <v>54</v>
      </c>
      <c r="J51" s="59">
        <f t="shared" si="2"/>
        <v>0.007071385902031063</v>
      </c>
      <c r="L51"/>
    </row>
    <row r="52" spans="1:12" ht="12.75" customHeight="1">
      <c r="A52" s="17">
        <v>2</v>
      </c>
      <c r="B52" s="33" t="s">
        <v>75</v>
      </c>
      <c r="C52" s="44">
        <f t="shared" si="3"/>
        <v>0.022534722222222223</v>
      </c>
      <c r="D52" s="17">
        <f t="shared" si="4"/>
        <v>53</v>
      </c>
      <c r="E52" s="22">
        <v>8</v>
      </c>
      <c r="F52" s="17">
        <v>50</v>
      </c>
      <c r="G52" s="33" t="s">
        <v>75</v>
      </c>
      <c r="H52" s="58">
        <v>0.022534722222222223</v>
      </c>
      <c r="I52" s="19">
        <v>53</v>
      </c>
      <c r="J52" s="59">
        <f t="shared" si="2"/>
        <v>0.007269265232974911</v>
      </c>
      <c r="L52"/>
    </row>
    <row r="53" spans="1:12" ht="12.75" customHeight="1">
      <c r="A53" s="17">
        <v>3</v>
      </c>
      <c r="B53" s="64" t="s">
        <v>57</v>
      </c>
      <c r="C53" s="44">
        <f t="shared" si="3"/>
        <v>0.022754629629629628</v>
      </c>
      <c r="D53" s="17">
        <f t="shared" si="4"/>
        <v>52</v>
      </c>
      <c r="E53" s="22">
        <v>8</v>
      </c>
      <c r="F53" s="17">
        <v>51</v>
      </c>
      <c r="G53" s="64" t="s">
        <v>57</v>
      </c>
      <c r="H53" s="58">
        <v>0.022754629629629628</v>
      </c>
      <c r="I53" s="19">
        <v>52</v>
      </c>
      <c r="J53" s="59">
        <f t="shared" si="2"/>
        <v>0.0073402031063321375</v>
      </c>
      <c r="L53"/>
    </row>
    <row r="54" spans="1:12" ht="12.75" customHeight="1">
      <c r="A54" s="17">
        <v>4</v>
      </c>
      <c r="B54" s="33" t="s">
        <v>177</v>
      </c>
      <c r="C54" s="44">
        <f t="shared" si="3"/>
        <v>0.025474537037037035</v>
      </c>
      <c r="D54" s="17">
        <f t="shared" si="4"/>
        <v>49</v>
      </c>
      <c r="E54" s="22">
        <v>8</v>
      </c>
      <c r="F54" s="17">
        <v>52</v>
      </c>
      <c r="G54" s="64" t="s">
        <v>47</v>
      </c>
      <c r="H54" s="58">
        <v>0.02326388888888889</v>
      </c>
      <c r="I54" s="19">
        <v>51</v>
      </c>
      <c r="J54" s="59">
        <f t="shared" si="2"/>
        <v>0.007504480286738351</v>
      </c>
      <c r="L54"/>
    </row>
    <row r="55" spans="1:12" ht="12.75" customHeight="1">
      <c r="A55" s="10">
        <v>5</v>
      </c>
      <c r="B55" s="69" t="s">
        <v>38</v>
      </c>
      <c r="C55" s="45">
        <f t="shared" si="3"/>
        <v>0.027233796296296298</v>
      </c>
      <c r="D55" s="10">
        <f t="shared" si="4"/>
        <v>48</v>
      </c>
      <c r="E55" s="23">
        <v>8</v>
      </c>
      <c r="F55" s="17">
        <v>53</v>
      </c>
      <c r="G55" s="33" t="s">
        <v>56</v>
      </c>
      <c r="H55" s="58">
        <v>0.024085648148148148</v>
      </c>
      <c r="I55" s="19">
        <v>50</v>
      </c>
      <c r="J55" s="59">
        <f t="shared" si="2"/>
        <v>0.007769563918757467</v>
      </c>
      <c r="L55"/>
    </row>
    <row r="56" spans="1:12" ht="12.75" customHeight="1">
      <c r="A56" s="5"/>
      <c r="B56" s="3"/>
      <c r="C56" s="103"/>
      <c r="D56" s="5"/>
      <c r="E56" s="104"/>
      <c r="F56" s="17">
        <v>54</v>
      </c>
      <c r="G56" s="33" t="s">
        <v>177</v>
      </c>
      <c r="H56" s="58">
        <v>0.025474537037037035</v>
      </c>
      <c r="I56" s="19">
        <v>49</v>
      </c>
      <c r="J56" s="59">
        <f t="shared" si="2"/>
        <v>0.008217592592592592</v>
      </c>
      <c r="L56"/>
    </row>
    <row r="57" spans="1:12" ht="12.75" customHeight="1">
      <c r="A57" s="5"/>
      <c r="B57" s="3"/>
      <c r="C57" s="103"/>
      <c r="D57" s="5"/>
      <c r="E57" s="104"/>
      <c r="F57" s="10">
        <v>55</v>
      </c>
      <c r="G57" s="69" t="s">
        <v>38</v>
      </c>
      <c r="H57" s="60">
        <v>0.027233796296296298</v>
      </c>
      <c r="I57" s="31">
        <v>48</v>
      </c>
      <c r="J57" s="61">
        <f t="shared" si="2"/>
        <v>0.008785095579450418</v>
      </c>
      <c r="L57"/>
    </row>
    <row r="58" spans="5:8" ht="10.5" customHeight="1">
      <c r="E58" s="1"/>
      <c r="F58" s="1"/>
      <c r="H58" s="65"/>
    </row>
    <row r="59" spans="5:8" ht="10.5" customHeight="1">
      <c r="E59" s="1"/>
      <c r="F59" s="1"/>
      <c r="H59" s="65"/>
    </row>
    <row r="60" spans="5:8" ht="10.5" customHeight="1">
      <c r="E60" s="1"/>
      <c r="F60" s="1"/>
      <c r="H60" s="65"/>
    </row>
    <row r="61" spans="5:8" ht="10.5" customHeight="1">
      <c r="E61" s="1"/>
      <c r="F61" s="1"/>
      <c r="H61" s="65"/>
    </row>
    <row r="62" spans="5:8" ht="10.5" customHeight="1">
      <c r="E62" s="1"/>
      <c r="F62" s="1"/>
      <c r="H62" s="65"/>
    </row>
    <row r="63" spans="5:8" ht="10.5" customHeight="1">
      <c r="E63" s="1"/>
      <c r="F63" s="1"/>
      <c r="H63" s="65"/>
    </row>
    <row r="64" spans="5:8" ht="10.5" customHeight="1">
      <c r="E64" s="1"/>
      <c r="F64" s="1"/>
      <c r="H64" s="65"/>
    </row>
    <row r="65" spans="5:8" ht="10.5" customHeight="1">
      <c r="E65" s="1"/>
      <c r="F65" s="1"/>
      <c r="H65" s="65"/>
    </row>
    <row r="66" spans="5:8" ht="10.5" customHeight="1">
      <c r="E66" s="1"/>
      <c r="F66" s="1"/>
      <c r="H66" s="1"/>
    </row>
    <row r="67" spans="5:8" ht="10.5" customHeight="1">
      <c r="E67" s="1"/>
      <c r="F67" s="1"/>
      <c r="H67" s="1"/>
    </row>
    <row r="68" spans="5:8" ht="10.5" customHeight="1">
      <c r="E68" s="1"/>
      <c r="F68" s="1"/>
      <c r="H68" s="1"/>
    </row>
    <row r="69" spans="5:8" ht="10.5" customHeight="1">
      <c r="E69" s="1"/>
      <c r="F69" s="1"/>
      <c r="H69" s="1"/>
    </row>
    <row r="70" spans="5:8" ht="10.5" customHeight="1">
      <c r="E70" s="1"/>
      <c r="F70" s="1"/>
      <c r="H70" s="1"/>
    </row>
    <row r="71" spans="5:8" ht="10.5" customHeight="1">
      <c r="E71" s="1"/>
      <c r="F71" s="1"/>
      <c r="H71" s="1"/>
    </row>
    <row r="72" spans="5:8" ht="10.5" customHeight="1">
      <c r="E72" s="1"/>
      <c r="F72" s="1"/>
      <c r="H72" s="1"/>
    </row>
    <row r="73" spans="5:8" ht="10.5" customHeight="1">
      <c r="E73" s="1"/>
      <c r="F73" s="1"/>
      <c r="H73" s="1"/>
    </row>
    <row r="74" spans="5:8" ht="10.5" customHeight="1">
      <c r="E74" s="1"/>
      <c r="F74" s="1"/>
      <c r="H74" s="1"/>
    </row>
    <row r="75" spans="5:8" ht="10.5" customHeight="1">
      <c r="E75" s="1"/>
      <c r="F75" s="1"/>
      <c r="H75" s="1"/>
    </row>
    <row r="76" spans="5:8" ht="10.5" customHeight="1">
      <c r="E76" s="1"/>
      <c r="F76" s="1"/>
      <c r="H76" s="1"/>
    </row>
    <row r="77" spans="5:8" ht="10.5" customHeight="1">
      <c r="E77" s="1"/>
      <c r="F77" s="1"/>
      <c r="H77" s="1"/>
    </row>
    <row r="78" spans="5:8" ht="10.5" customHeight="1">
      <c r="E78" s="1"/>
      <c r="F78" s="1"/>
      <c r="H78" s="1"/>
    </row>
    <row r="79" spans="5:8" ht="10.5" customHeight="1">
      <c r="E79" s="1"/>
      <c r="F79" s="1"/>
      <c r="H79" s="1"/>
    </row>
    <row r="80" spans="5:8" ht="10.5" customHeight="1">
      <c r="E80" s="1"/>
      <c r="F80" s="1"/>
      <c r="H80" s="1"/>
    </row>
    <row r="81" spans="5:8" ht="10.5" customHeight="1">
      <c r="E81" s="1"/>
      <c r="F81" s="1"/>
      <c r="H81" s="1"/>
    </row>
    <row r="82" spans="5:8" ht="10.5" customHeight="1">
      <c r="E82" s="1"/>
      <c r="F82" s="1"/>
      <c r="H82" s="1"/>
    </row>
    <row r="83" spans="5:8" ht="10.5" customHeight="1">
      <c r="E83" s="1"/>
      <c r="F83" s="1"/>
      <c r="H83" s="1"/>
    </row>
    <row r="84" spans="5:8" ht="10.5" customHeight="1">
      <c r="E84" s="1"/>
      <c r="F84" s="1"/>
      <c r="H84" s="1"/>
    </row>
    <row r="85" spans="5:8" ht="10.5" customHeight="1">
      <c r="E85" s="1"/>
      <c r="F85" s="1"/>
      <c r="H85" s="1"/>
    </row>
    <row r="86" spans="5:8" ht="10.5" customHeight="1">
      <c r="E86" s="1"/>
      <c r="F86" s="1"/>
      <c r="H86" s="1"/>
    </row>
    <row r="87" spans="5:8" ht="10.5" customHeight="1">
      <c r="E87" s="1"/>
      <c r="F87" s="1"/>
      <c r="H87" s="1"/>
    </row>
    <row r="88" spans="5:8" ht="10.5" customHeight="1">
      <c r="E88" s="1"/>
      <c r="F88" s="1"/>
      <c r="H88" s="1"/>
    </row>
    <row r="89" spans="5:8" ht="10.5" customHeight="1">
      <c r="E89" s="1"/>
      <c r="F89" s="1"/>
      <c r="H89" s="1"/>
    </row>
    <row r="90" spans="5:8" ht="10.5" customHeight="1">
      <c r="E90" s="1"/>
      <c r="F90" s="1"/>
      <c r="H90" s="1"/>
    </row>
    <row r="91" spans="5:8" ht="10.5" customHeight="1">
      <c r="E91" s="1"/>
      <c r="F91" s="1"/>
      <c r="H91" s="1"/>
    </row>
    <row r="92" spans="5:8" ht="10.5" customHeight="1">
      <c r="E92" s="1"/>
      <c r="F92" s="1"/>
      <c r="H92" s="1"/>
    </row>
    <row r="93" spans="5:8" ht="10.5" customHeight="1">
      <c r="E93" s="1"/>
      <c r="F93" s="1"/>
      <c r="H93" s="1"/>
    </row>
    <row r="94" spans="5:8" ht="10.5" customHeight="1">
      <c r="E94" s="1"/>
      <c r="F94" s="1"/>
      <c r="H94" s="1"/>
    </row>
    <row r="95" spans="5:8" ht="10.5" customHeight="1">
      <c r="E95" s="1"/>
      <c r="F95" s="1"/>
      <c r="H95" s="1"/>
    </row>
    <row r="96" spans="5:8" ht="10.5" customHeight="1">
      <c r="E96" s="1"/>
      <c r="F96" s="1"/>
      <c r="H96" s="1"/>
    </row>
    <row r="97" spans="5:8" ht="10.5" customHeight="1">
      <c r="E97" s="1"/>
      <c r="F97" s="1"/>
      <c r="H97" s="1"/>
    </row>
    <row r="98" spans="5:8" ht="10.5" customHeight="1">
      <c r="E98" s="1"/>
      <c r="F98" s="1"/>
      <c r="H98" s="1"/>
    </row>
    <row r="99" spans="5:8" ht="10.5" customHeight="1">
      <c r="E99" s="1"/>
      <c r="F99" s="1"/>
      <c r="H99" s="1"/>
    </row>
    <row r="100" spans="5:8" ht="10.5" customHeight="1">
      <c r="E100" s="1"/>
      <c r="F100" s="1"/>
      <c r="H100" s="1"/>
    </row>
    <row r="101" spans="5:8" ht="10.5" customHeight="1">
      <c r="E101" s="1"/>
      <c r="F101" s="1"/>
      <c r="H101" s="1"/>
    </row>
    <row r="102" spans="5:8" ht="10.5" customHeight="1">
      <c r="E102" s="1"/>
      <c r="F102" s="1"/>
      <c r="H102" s="1"/>
    </row>
    <row r="103" spans="5:8" ht="10.5" customHeight="1">
      <c r="E103" s="1"/>
      <c r="F103" s="1"/>
      <c r="H103" s="1"/>
    </row>
    <row r="104" spans="5:8" ht="10.5" customHeight="1">
      <c r="E104" s="1"/>
      <c r="F104" s="1"/>
      <c r="H104" s="1"/>
    </row>
    <row r="105" spans="5:8" ht="10.5" customHeight="1">
      <c r="E105" s="1"/>
      <c r="F105" s="1"/>
      <c r="H105" s="1"/>
    </row>
    <row r="106" spans="5:8" ht="10.5" customHeight="1">
      <c r="E106" s="1"/>
      <c r="F106" s="1"/>
      <c r="H106" s="1"/>
    </row>
    <row r="107" spans="5:8" ht="10.5" customHeight="1">
      <c r="E107" s="1"/>
      <c r="F107" s="1"/>
      <c r="H107" s="1"/>
    </row>
    <row r="108" spans="5:8" ht="10.5" customHeight="1">
      <c r="E108" s="1"/>
      <c r="F108" s="1"/>
      <c r="H108" s="1"/>
    </row>
    <row r="109" spans="5:8" ht="10.5" customHeight="1">
      <c r="E109" s="1"/>
      <c r="F109" s="1"/>
      <c r="H109" s="1"/>
    </row>
    <row r="110" spans="5:8" ht="10.5" customHeight="1">
      <c r="E110" s="1"/>
      <c r="F110" s="1"/>
      <c r="H110" s="1"/>
    </row>
    <row r="111" spans="5:8" ht="10.5" customHeight="1">
      <c r="E111" s="1"/>
      <c r="F111" s="1"/>
      <c r="H111" s="1"/>
    </row>
    <row r="112" spans="5:8" ht="10.5" customHeight="1">
      <c r="E112" s="1"/>
      <c r="F112" s="1"/>
      <c r="H112" s="1"/>
    </row>
    <row r="113" spans="5:8" ht="10.5" customHeight="1">
      <c r="E113" s="1"/>
      <c r="F113" s="1"/>
      <c r="H113" s="1"/>
    </row>
    <row r="114" spans="5:8" ht="10.5" customHeight="1">
      <c r="E114" s="1"/>
      <c r="F114" s="1"/>
      <c r="H114" s="1"/>
    </row>
    <row r="115" spans="5:8" ht="10.5" customHeight="1">
      <c r="E115" s="1"/>
      <c r="F115" s="1"/>
      <c r="H115" s="1"/>
    </row>
    <row r="116" spans="5:8" ht="10.5" customHeight="1">
      <c r="E116" s="1"/>
      <c r="F116" s="1"/>
      <c r="H116" s="1"/>
    </row>
    <row r="117" spans="5:8" ht="10.5" customHeight="1">
      <c r="E117" s="1"/>
      <c r="F117" s="1"/>
      <c r="H117" s="1"/>
    </row>
    <row r="118" spans="5:8" ht="10.5" customHeight="1">
      <c r="E118" s="1"/>
      <c r="F118" s="1"/>
      <c r="H118" s="1"/>
    </row>
    <row r="119" spans="5:8" ht="10.5" customHeight="1">
      <c r="E119" s="1"/>
      <c r="F119" s="1"/>
      <c r="H119" s="1"/>
    </row>
    <row r="120" spans="5:8" ht="10.5" customHeight="1">
      <c r="E120" s="1"/>
      <c r="F120" s="1"/>
      <c r="H120" s="1"/>
    </row>
    <row r="121" spans="5:8" ht="10.5" customHeight="1">
      <c r="E121" s="1"/>
      <c r="F121" s="1"/>
      <c r="H121" s="1"/>
    </row>
    <row r="122" spans="5:8" ht="10.5" customHeight="1">
      <c r="E122" s="1"/>
      <c r="F122" s="1"/>
      <c r="H122" s="1"/>
    </row>
    <row r="123" spans="5:8" ht="10.5" customHeight="1">
      <c r="E123" s="1"/>
      <c r="F123" s="1"/>
      <c r="H123" s="1"/>
    </row>
    <row r="124" spans="5:8" ht="10.5" customHeight="1">
      <c r="E124" s="1"/>
      <c r="F124" s="1"/>
      <c r="H124" s="1"/>
    </row>
    <row r="125" spans="5:8" ht="10.5" customHeight="1">
      <c r="E125" s="1"/>
      <c r="F125" s="1"/>
      <c r="H125" s="1"/>
    </row>
    <row r="126" spans="5:8" ht="10.5" customHeight="1">
      <c r="E126" s="1"/>
      <c r="F126" s="1"/>
      <c r="H126" s="1"/>
    </row>
    <row r="127" spans="5:8" ht="10.5" customHeight="1">
      <c r="E127" s="1"/>
      <c r="F127" s="1"/>
      <c r="H127" s="1"/>
    </row>
    <row r="128" spans="5:8" ht="10.5" customHeight="1">
      <c r="E128" s="1"/>
      <c r="F128" s="1"/>
      <c r="H128" s="1"/>
    </row>
    <row r="129" spans="5:8" ht="10.5" customHeight="1">
      <c r="E129" s="1"/>
      <c r="F129" s="1"/>
      <c r="H129" s="1"/>
    </row>
    <row r="130" spans="5:8" ht="10.5" customHeight="1">
      <c r="E130" s="1"/>
      <c r="F130" s="1"/>
      <c r="H130" s="1"/>
    </row>
    <row r="131" spans="5:8" ht="10.5" customHeight="1">
      <c r="E131" s="1"/>
      <c r="F131" s="1"/>
      <c r="H131" s="1"/>
    </row>
    <row r="132" spans="5:8" ht="10.5" customHeight="1">
      <c r="E132" s="1"/>
      <c r="F132" s="1"/>
      <c r="H132" s="1"/>
    </row>
    <row r="133" spans="5:8" ht="10.5" customHeight="1">
      <c r="E133" s="1"/>
      <c r="F133" s="1"/>
      <c r="H133" s="1"/>
    </row>
    <row r="134" spans="5:8" ht="10.5" customHeight="1">
      <c r="E134" s="1"/>
      <c r="F134" s="1"/>
      <c r="H134" s="1"/>
    </row>
    <row r="135" spans="5:8" ht="10.5" customHeight="1">
      <c r="E135" s="1"/>
      <c r="F135" s="1"/>
      <c r="H135" s="1"/>
    </row>
    <row r="136" spans="5:8" ht="10.5" customHeight="1">
      <c r="E136" s="1"/>
      <c r="F136" s="1"/>
      <c r="H136" s="1"/>
    </row>
    <row r="137" spans="5:8" ht="10.5" customHeight="1">
      <c r="E137" s="1"/>
      <c r="F137" s="1"/>
      <c r="H137" s="1"/>
    </row>
    <row r="138" spans="5:8" ht="10.5" customHeight="1">
      <c r="E138" s="1"/>
      <c r="F138" s="1"/>
      <c r="H138" s="1"/>
    </row>
    <row r="139" spans="5:8" ht="10.5" customHeight="1">
      <c r="E139" s="1"/>
      <c r="F139" s="1"/>
      <c r="H139" s="1"/>
    </row>
    <row r="140" spans="5:8" ht="10.5" customHeight="1">
      <c r="E140" s="1"/>
      <c r="F140" s="1"/>
      <c r="H140" s="1"/>
    </row>
    <row r="141" spans="5:8" ht="10.5" customHeight="1">
      <c r="E141" s="1"/>
      <c r="F141" s="1"/>
      <c r="H141" s="1"/>
    </row>
    <row r="142" spans="5:8" ht="10.5" customHeight="1">
      <c r="E142" s="1"/>
      <c r="F142" s="1"/>
      <c r="H142" s="1"/>
    </row>
    <row r="143" spans="5:8" ht="10.5" customHeight="1">
      <c r="E143" s="1"/>
      <c r="F143" s="1"/>
      <c r="H143" s="1"/>
    </row>
    <row r="144" spans="5:8" ht="10.5" customHeight="1">
      <c r="E144" s="1"/>
      <c r="F144" s="1"/>
      <c r="H144" s="1"/>
    </row>
    <row r="145" spans="5:8" ht="10.5" customHeight="1">
      <c r="E145" s="1"/>
      <c r="F145" s="1"/>
      <c r="H145" s="1"/>
    </row>
    <row r="146" spans="5:8" ht="10.5" customHeight="1">
      <c r="E146" s="1"/>
      <c r="F146" s="1"/>
      <c r="H146" s="1"/>
    </row>
    <row r="147" spans="5:8" ht="10.5" customHeight="1">
      <c r="E147" s="1"/>
      <c r="F147" s="1"/>
      <c r="H147" s="1"/>
    </row>
    <row r="148" spans="5:8" ht="10.5" customHeight="1">
      <c r="E148" s="1"/>
      <c r="F148" s="1"/>
      <c r="H148" s="1"/>
    </row>
    <row r="149" spans="5:8" ht="10.5" customHeight="1">
      <c r="E149" s="1"/>
      <c r="F149" s="1"/>
      <c r="H149" s="1"/>
    </row>
    <row r="150" spans="5:8" ht="10.5" customHeight="1">
      <c r="E150" s="1"/>
      <c r="F150" s="1"/>
      <c r="H150" s="1"/>
    </row>
    <row r="151" spans="5:8" ht="10.5" customHeight="1">
      <c r="E151" s="1"/>
      <c r="F151" s="1"/>
      <c r="H151" s="1"/>
    </row>
    <row r="152" spans="5:8" ht="10.5" customHeight="1">
      <c r="E152" s="1"/>
      <c r="F152" s="1"/>
      <c r="H152" s="1"/>
    </row>
    <row r="153" spans="5:8" ht="10.5" customHeight="1">
      <c r="E153" s="1"/>
      <c r="F153" s="1"/>
      <c r="H153" s="1"/>
    </row>
    <row r="154" spans="5:8" ht="10.5" customHeight="1">
      <c r="E154" s="1"/>
      <c r="F154" s="1"/>
      <c r="H154" s="1"/>
    </row>
    <row r="155" spans="5:8" ht="10.5" customHeight="1">
      <c r="E155" s="1"/>
      <c r="F155" s="1"/>
      <c r="H155" s="1"/>
    </row>
    <row r="156" spans="5:8" ht="10.5" customHeight="1">
      <c r="E156" s="1"/>
      <c r="F156" s="1"/>
      <c r="H156" s="1"/>
    </row>
    <row r="157" spans="5:8" ht="10.5" customHeight="1">
      <c r="E157" s="1"/>
      <c r="F157" s="1"/>
      <c r="H157" s="1"/>
    </row>
  </sheetData>
  <sheetProtection/>
  <mergeCells count="1">
    <mergeCell ref="A1:I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169"/>
  <sheetViews>
    <sheetView showGridLines="0" zoomScalePageLayoutView="0" workbookViewId="0" topLeftCell="A1">
      <selection activeCell="G9" sqref="G9"/>
    </sheetView>
  </sheetViews>
  <sheetFormatPr defaultColWidth="13.57421875" defaultRowHeight="10.5" customHeight="1"/>
  <cols>
    <col min="1" max="1" width="4.421875" style="2" customWidth="1"/>
    <col min="2" max="2" width="19.57421875" style="1" bestFit="1" customWidth="1"/>
    <col min="3" max="3" width="6.8515625" style="27" bestFit="1" customWidth="1"/>
    <col min="4" max="4" width="6.140625" style="2" bestFit="1" customWidth="1"/>
    <col min="5" max="5" width="4.421875" style="4" bestFit="1" customWidth="1"/>
    <col min="6" max="6" width="4.140625" style="2" bestFit="1" customWidth="1"/>
    <col min="7" max="7" width="19.57421875" style="1" bestFit="1" customWidth="1"/>
    <col min="8" max="8" width="7.8515625" style="53" bestFit="1" customWidth="1"/>
    <col min="9" max="9" width="6.140625" style="2" bestFit="1" customWidth="1"/>
    <col min="10" max="10" width="8.7109375" style="56" customWidth="1"/>
    <col min="11" max="11" width="17.7109375" style="36" customWidth="1"/>
    <col min="12" max="16384" width="13.57421875" style="1" customWidth="1"/>
  </cols>
  <sheetData>
    <row r="1" spans="1:11" s="6" customFormat="1" ht="18.75" customHeight="1">
      <c r="A1" s="228" t="s">
        <v>199</v>
      </c>
      <c r="B1" s="219"/>
      <c r="C1" s="219"/>
      <c r="D1" s="219"/>
      <c r="E1" s="219"/>
      <c r="F1" s="219"/>
      <c r="G1" s="219"/>
      <c r="H1" s="219"/>
      <c r="I1" s="219"/>
      <c r="J1" s="55">
        <v>3.5</v>
      </c>
      <c r="K1" s="6" t="s">
        <v>21</v>
      </c>
    </row>
    <row r="2" spans="1:11" s="2" customFormat="1" ht="12">
      <c r="A2" s="24" t="s">
        <v>5</v>
      </c>
      <c r="B2" s="24" t="s">
        <v>7</v>
      </c>
      <c r="C2" s="13" t="s">
        <v>0</v>
      </c>
      <c r="D2" s="12" t="s">
        <v>1</v>
      </c>
      <c r="E2" s="14" t="s">
        <v>32</v>
      </c>
      <c r="F2" s="12" t="s">
        <v>5</v>
      </c>
      <c r="G2" s="7" t="s">
        <v>6</v>
      </c>
      <c r="H2" s="52" t="s">
        <v>0</v>
      </c>
      <c r="I2" s="12" t="s">
        <v>1</v>
      </c>
      <c r="J2" s="12" t="s">
        <v>19</v>
      </c>
      <c r="K2" s="40" t="s">
        <v>15</v>
      </c>
    </row>
    <row r="3" spans="1:11" ht="12.75">
      <c r="A3" s="26">
        <v>1</v>
      </c>
      <c r="B3" s="105" t="s">
        <v>53</v>
      </c>
      <c r="C3" s="43" t="str">
        <f aca="true" t="shared" si="0" ref="C3:C48">VLOOKUP($B3,$G$2:$I$48,2,FALSE)</f>
        <v>19:46</v>
      </c>
      <c r="D3" s="18">
        <f aca="true" t="shared" si="1" ref="D3:D48">VLOOKUP($B3,$G$2:$I$48,3,FALSE)</f>
        <v>100</v>
      </c>
      <c r="E3" s="25">
        <v>1</v>
      </c>
      <c r="F3" s="16">
        <v>1</v>
      </c>
      <c r="G3" s="63" t="s">
        <v>53</v>
      </c>
      <c r="H3" s="183" t="s">
        <v>200</v>
      </c>
      <c r="I3" s="28">
        <v>100</v>
      </c>
      <c r="J3" s="57">
        <f aca="true" t="shared" si="2" ref="J3:J48">H3/J$1</f>
        <v>0.23531746031746031</v>
      </c>
      <c r="K3" s="41" t="s">
        <v>185</v>
      </c>
    </row>
    <row r="4" spans="1:11" ht="12.75">
      <c r="A4" s="20">
        <v>2</v>
      </c>
      <c r="B4" t="s">
        <v>40</v>
      </c>
      <c r="C4" s="44" t="str">
        <f t="shared" si="0"/>
        <v>22:02</v>
      </c>
      <c r="D4" s="15">
        <f t="shared" si="1"/>
        <v>98</v>
      </c>
      <c r="E4" s="21">
        <v>1</v>
      </c>
      <c r="F4" s="17">
        <v>2</v>
      </c>
      <c r="G4" s="64" t="s">
        <v>105</v>
      </c>
      <c r="H4" s="184" t="s">
        <v>201</v>
      </c>
      <c r="I4" s="19">
        <v>99</v>
      </c>
      <c r="J4" s="59">
        <f t="shared" si="2"/>
        <v>0.26051587301587303</v>
      </c>
      <c r="K4" s="41" t="s">
        <v>189</v>
      </c>
    </row>
    <row r="5" spans="1:11" ht="12.75">
      <c r="A5" s="20">
        <v>3</v>
      </c>
      <c r="B5" t="s">
        <v>22</v>
      </c>
      <c r="C5" s="44" t="str">
        <f t="shared" si="0"/>
        <v>22:04</v>
      </c>
      <c r="D5" s="15">
        <f t="shared" si="1"/>
        <v>97</v>
      </c>
      <c r="E5" s="21">
        <v>1</v>
      </c>
      <c r="F5" s="17">
        <v>3</v>
      </c>
      <c r="G5" s="64" t="s">
        <v>40</v>
      </c>
      <c r="H5" s="184" t="s">
        <v>202</v>
      </c>
      <c r="I5" s="19">
        <v>98</v>
      </c>
      <c r="J5" s="59">
        <f t="shared" si="2"/>
        <v>0.2623015873015873</v>
      </c>
      <c r="K5" s="41"/>
    </row>
    <row r="6" spans="1:11" ht="12.75">
      <c r="A6" s="20">
        <v>4</v>
      </c>
      <c r="B6" s="1" t="s">
        <v>33</v>
      </c>
      <c r="C6" s="44" t="str">
        <f t="shared" si="0"/>
        <v>22:16</v>
      </c>
      <c r="D6" s="15">
        <f t="shared" si="1"/>
        <v>96</v>
      </c>
      <c r="E6" s="21">
        <v>1</v>
      </c>
      <c r="F6" s="17">
        <v>4</v>
      </c>
      <c r="G6" s="64" t="s">
        <v>22</v>
      </c>
      <c r="H6" s="184" t="s">
        <v>203</v>
      </c>
      <c r="I6" s="19">
        <v>97</v>
      </c>
      <c r="J6" s="59">
        <f t="shared" si="2"/>
        <v>0.2626984126984127</v>
      </c>
      <c r="K6" s="41"/>
    </row>
    <row r="7" spans="1:11" ht="12.75">
      <c r="A7" s="20">
        <v>5</v>
      </c>
      <c r="B7" t="s">
        <v>104</v>
      </c>
      <c r="C7" s="44" t="str">
        <f t="shared" si="0"/>
        <v>22:44</v>
      </c>
      <c r="D7" s="15">
        <f t="shared" si="1"/>
        <v>95</v>
      </c>
      <c r="E7" s="21">
        <v>1</v>
      </c>
      <c r="F7" s="17">
        <v>5</v>
      </c>
      <c r="G7" s="64" t="s">
        <v>33</v>
      </c>
      <c r="H7" s="184" t="s">
        <v>204</v>
      </c>
      <c r="I7" s="19">
        <v>96</v>
      </c>
      <c r="J7" s="59">
        <f t="shared" si="2"/>
        <v>0.2650793650793651</v>
      </c>
      <c r="K7" s="41"/>
    </row>
    <row r="8" spans="1:11" ht="12.75">
      <c r="A8" s="26">
        <v>6</v>
      </c>
      <c r="B8" s="63" t="s">
        <v>105</v>
      </c>
      <c r="C8" s="43" t="str">
        <f t="shared" si="0"/>
        <v>21:53</v>
      </c>
      <c r="D8" s="18">
        <f t="shared" si="1"/>
        <v>99</v>
      </c>
      <c r="E8" s="25">
        <v>2</v>
      </c>
      <c r="F8" s="17">
        <v>6</v>
      </c>
      <c r="G8" s="64" t="s">
        <v>104</v>
      </c>
      <c r="H8" s="184" t="s">
        <v>205</v>
      </c>
      <c r="I8" s="19">
        <v>95</v>
      </c>
      <c r="J8" s="59">
        <f t="shared" si="2"/>
        <v>0.2706349206349207</v>
      </c>
      <c r="K8" s="41"/>
    </row>
    <row r="9" spans="1:11" ht="12.75">
      <c r="A9" s="17">
        <v>7</v>
      </c>
      <c r="B9" s="64" t="s">
        <v>174</v>
      </c>
      <c r="C9" s="44" t="str">
        <f t="shared" si="0"/>
        <v>23:38</v>
      </c>
      <c r="D9" s="17">
        <f t="shared" si="1"/>
        <v>94</v>
      </c>
      <c r="E9" s="21">
        <v>2</v>
      </c>
      <c r="F9" s="17">
        <v>7</v>
      </c>
      <c r="G9" s="64" t="s">
        <v>174</v>
      </c>
      <c r="H9" s="184" t="s">
        <v>206</v>
      </c>
      <c r="I9" s="19">
        <v>94</v>
      </c>
      <c r="J9" s="59">
        <f t="shared" si="2"/>
        <v>0.28134920634920635</v>
      </c>
      <c r="K9" s="41"/>
    </row>
    <row r="10" spans="1:11" ht="12.75">
      <c r="A10" s="17">
        <v>8</v>
      </c>
      <c r="B10" s="64" t="s">
        <v>48</v>
      </c>
      <c r="C10" s="44" t="str">
        <f t="shared" si="0"/>
        <v>24:07</v>
      </c>
      <c r="D10" s="15">
        <f t="shared" si="1"/>
        <v>92</v>
      </c>
      <c r="E10" s="21">
        <v>2</v>
      </c>
      <c r="F10" s="17">
        <v>8</v>
      </c>
      <c r="G10" s="64" t="s">
        <v>24</v>
      </c>
      <c r="H10" s="184" t="s">
        <v>207</v>
      </c>
      <c r="I10" s="19">
        <v>93</v>
      </c>
      <c r="J10" s="59">
        <f>H10/J$1</f>
        <v>0.2837301587301587</v>
      </c>
      <c r="K10" s="41"/>
    </row>
    <row r="11" spans="1:11" ht="12.75">
      <c r="A11" s="10">
        <v>9</v>
      </c>
      <c r="B11" s="69" t="s">
        <v>39</v>
      </c>
      <c r="C11" s="45" t="str">
        <f t="shared" si="0"/>
        <v>24:26</v>
      </c>
      <c r="D11" s="10">
        <f t="shared" si="1"/>
        <v>91</v>
      </c>
      <c r="E11" s="89">
        <v>2</v>
      </c>
      <c r="F11" s="17">
        <v>9</v>
      </c>
      <c r="G11" s="64" t="s">
        <v>48</v>
      </c>
      <c r="H11" s="184" t="s">
        <v>208</v>
      </c>
      <c r="I11" s="19">
        <v>92</v>
      </c>
      <c r="J11" s="59">
        <f aca="true" t="shared" si="3" ref="J11:J28">H11/J$1</f>
        <v>0.28710317460317464</v>
      </c>
      <c r="K11" s="41"/>
    </row>
    <row r="12" spans="1:11" ht="12.75">
      <c r="A12" s="16">
        <v>10</v>
      </c>
      <c r="B12" s="63" t="s">
        <v>24</v>
      </c>
      <c r="C12" s="43" t="str">
        <f t="shared" si="0"/>
        <v>23:50</v>
      </c>
      <c r="D12" s="16">
        <f t="shared" si="1"/>
        <v>93</v>
      </c>
      <c r="E12" s="25">
        <v>3</v>
      </c>
      <c r="F12" s="17">
        <v>10</v>
      </c>
      <c r="G12" s="64" t="s">
        <v>39</v>
      </c>
      <c r="H12" s="184" t="s">
        <v>209</v>
      </c>
      <c r="I12" s="19">
        <v>91</v>
      </c>
      <c r="J12" s="59">
        <f t="shared" si="3"/>
        <v>0.29087301587301584</v>
      </c>
      <c r="K12" s="41"/>
    </row>
    <row r="13" spans="1:11" ht="12.75">
      <c r="A13" s="17">
        <v>1</v>
      </c>
      <c r="B13" s="64" t="s">
        <v>51</v>
      </c>
      <c r="C13" s="44" t="str">
        <f t="shared" si="0"/>
        <v>24:35</v>
      </c>
      <c r="D13" s="17">
        <f t="shared" si="1"/>
        <v>89</v>
      </c>
      <c r="E13" s="21">
        <v>3</v>
      </c>
      <c r="F13" s="17">
        <v>11</v>
      </c>
      <c r="G13" s="64" t="s">
        <v>107</v>
      </c>
      <c r="H13" s="184" t="s">
        <v>210</v>
      </c>
      <c r="I13" s="19">
        <v>90</v>
      </c>
      <c r="J13" s="59">
        <f t="shared" si="3"/>
        <v>0.29166666666666663</v>
      </c>
      <c r="K13" s="41"/>
    </row>
    <row r="14" spans="1:11" ht="12.75">
      <c r="A14" s="10">
        <v>2</v>
      </c>
      <c r="B14" s="42" t="s">
        <v>66</v>
      </c>
      <c r="C14" s="45" t="str">
        <f t="shared" si="0"/>
        <v>26:41</v>
      </c>
      <c r="D14" s="10">
        <f t="shared" si="1"/>
        <v>80</v>
      </c>
      <c r="E14" s="89">
        <v>3</v>
      </c>
      <c r="F14" s="17">
        <v>12</v>
      </c>
      <c r="G14" s="64" t="s">
        <v>51</v>
      </c>
      <c r="H14" s="184" t="s">
        <v>211</v>
      </c>
      <c r="I14" s="19">
        <v>89</v>
      </c>
      <c r="J14" s="59">
        <f t="shared" si="3"/>
        <v>0.2926587301587302</v>
      </c>
      <c r="K14" s="41"/>
    </row>
    <row r="15" spans="1:11" ht="12.75">
      <c r="A15" s="16">
        <v>3</v>
      </c>
      <c r="B15" s="63" t="s">
        <v>107</v>
      </c>
      <c r="C15" s="43" t="str">
        <f t="shared" si="0"/>
        <v>24:30</v>
      </c>
      <c r="D15" s="16">
        <f t="shared" si="1"/>
        <v>90</v>
      </c>
      <c r="E15" s="25">
        <v>4</v>
      </c>
      <c r="F15" s="17">
        <v>13</v>
      </c>
      <c r="G15" s="64" t="s">
        <v>69</v>
      </c>
      <c r="H15" s="184" t="s">
        <v>212</v>
      </c>
      <c r="I15" s="19">
        <v>88</v>
      </c>
      <c r="J15" s="59">
        <f t="shared" si="3"/>
        <v>0.2948412698412698</v>
      </c>
      <c r="K15" s="41"/>
    </row>
    <row r="16" spans="1:11" ht="12.75">
      <c r="A16" s="17">
        <v>4</v>
      </c>
      <c r="B16" s="64" t="s">
        <v>69</v>
      </c>
      <c r="C16" s="44" t="str">
        <f t="shared" si="0"/>
        <v>24:46</v>
      </c>
      <c r="D16" s="17">
        <f t="shared" si="1"/>
        <v>88</v>
      </c>
      <c r="E16" s="21">
        <v>4</v>
      </c>
      <c r="F16" s="17">
        <v>14</v>
      </c>
      <c r="G16" s="64" t="s">
        <v>25</v>
      </c>
      <c r="H16" s="184" t="s">
        <v>213</v>
      </c>
      <c r="I16" s="19">
        <v>87</v>
      </c>
      <c r="J16" s="59">
        <f t="shared" si="3"/>
        <v>0.30456349206349204</v>
      </c>
      <c r="K16" s="41"/>
    </row>
    <row r="17" spans="1:11" ht="12.75">
      <c r="A17" s="17">
        <v>5</v>
      </c>
      <c r="B17" s="64" t="s">
        <v>25</v>
      </c>
      <c r="C17" s="44" t="str">
        <f t="shared" si="0"/>
        <v>25:35</v>
      </c>
      <c r="D17" s="17">
        <f t="shared" si="1"/>
        <v>87</v>
      </c>
      <c r="E17" s="21">
        <v>4</v>
      </c>
      <c r="F17" s="17">
        <v>15</v>
      </c>
      <c r="G17" s="64" t="s">
        <v>42</v>
      </c>
      <c r="H17" s="184" t="s">
        <v>214</v>
      </c>
      <c r="I17" s="19">
        <v>86</v>
      </c>
      <c r="J17" s="59">
        <f t="shared" si="3"/>
        <v>0.30476190476190473</v>
      </c>
      <c r="K17" s="41"/>
    </row>
    <row r="18" spans="1:11" ht="12.75">
      <c r="A18" s="17">
        <v>6</v>
      </c>
      <c r="B18" s="64" t="s">
        <v>42</v>
      </c>
      <c r="C18" s="44" t="str">
        <f t="shared" si="0"/>
        <v>25:36</v>
      </c>
      <c r="D18" s="17">
        <f t="shared" si="1"/>
        <v>86</v>
      </c>
      <c r="E18" s="21">
        <v>4</v>
      </c>
      <c r="F18" s="17">
        <v>16</v>
      </c>
      <c r="G18" s="64" t="s">
        <v>43</v>
      </c>
      <c r="H18" s="184" t="s">
        <v>215</v>
      </c>
      <c r="I18" s="19">
        <v>85</v>
      </c>
      <c r="J18" s="59">
        <f t="shared" si="3"/>
        <v>0.30654761904761907</v>
      </c>
      <c r="K18" s="41"/>
    </row>
    <row r="19" spans="1:11" ht="12.75">
      <c r="A19" s="17">
        <v>7</v>
      </c>
      <c r="B19" s="64" t="s">
        <v>43</v>
      </c>
      <c r="C19" s="44" t="str">
        <f t="shared" si="0"/>
        <v>25:45</v>
      </c>
      <c r="D19" s="17">
        <f t="shared" si="1"/>
        <v>85</v>
      </c>
      <c r="E19" s="22">
        <v>4</v>
      </c>
      <c r="F19" s="17">
        <v>17</v>
      </c>
      <c r="G19" s="64" t="s">
        <v>44</v>
      </c>
      <c r="H19" s="184" t="s">
        <v>216</v>
      </c>
      <c r="I19" s="19">
        <v>84</v>
      </c>
      <c r="J19" s="59">
        <f t="shared" si="3"/>
        <v>0.30773809523809526</v>
      </c>
      <c r="K19" s="41"/>
    </row>
    <row r="20" spans="1:11" ht="12.75">
      <c r="A20" s="17">
        <v>1</v>
      </c>
      <c r="B20" s="33" t="s">
        <v>44</v>
      </c>
      <c r="C20" s="44" t="str">
        <f t="shared" si="0"/>
        <v>25:51</v>
      </c>
      <c r="D20" s="17">
        <f t="shared" si="1"/>
        <v>84</v>
      </c>
      <c r="E20" s="22">
        <v>4</v>
      </c>
      <c r="F20" s="17">
        <v>18</v>
      </c>
      <c r="G20" s="64" t="s">
        <v>68</v>
      </c>
      <c r="H20" s="184" t="s">
        <v>217</v>
      </c>
      <c r="I20" s="19">
        <v>83</v>
      </c>
      <c r="J20" s="59">
        <f t="shared" si="3"/>
        <v>0.3109126984126984</v>
      </c>
      <c r="K20" s="41"/>
    </row>
    <row r="21" spans="1:11" ht="12.75">
      <c r="A21" s="17">
        <v>2</v>
      </c>
      <c r="B21" s="33" t="s">
        <v>68</v>
      </c>
      <c r="C21" s="44" t="str">
        <f t="shared" si="0"/>
        <v>26:07</v>
      </c>
      <c r="D21" s="17">
        <f t="shared" si="1"/>
        <v>83</v>
      </c>
      <c r="E21" s="22">
        <v>4</v>
      </c>
      <c r="F21" s="17">
        <v>19</v>
      </c>
      <c r="G21" s="64" t="s">
        <v>37</v>
      </c>
      <c r="H21" s="184" t="s">
        <v>218</v>
      </c>
      <c r="I21" s="19">
        <v>82</v>
      </c>
      <c r="J21" s="59">
        <f t="shared" si="3"/>
        <v>0.31309523809523815</v>
      </c>
      <c r="K21" s="41"/>
    </row>
    <row r="22" spans="1:11" ht="12.75">
      <c r="A22" s="17">
        <v>3</v>
      </c>
      <c r="B22" s="64" t="s">
        <v>37</v>
      </c>
      <c r="C22" s="44" t="str">
        <f t="shared" si="0"/>
        <v>26:18</v>
      </c>
      <c r="D22" s="17">
        <f t="shared" si="1"/>
        <v>82</v>
      </c>
      <c r="E22" s="22">
        <v>4</v>
      </c>
      <c r="F22" s="17">
        <v>20</v>
      </c>
      <c r="G22" s="64" t="s">
        <v>101</v>
      </c>
      <c r="H22" s="184" t="s">
        <v>219</v>
      </c>
      <c r="I22" s="19">
        <v>81</v>
      </c>
      <c r="J22" s="59">
        <f t="shared" si="3"/>
        <v>0.31388888888888894</v>
      </c>
      <c r="K22" s="41"/>
    </row>
    <row r="23" spans="1:11" ht="12.75">
      <c r="A23" s="10">
        <v>4</v>
      </c>
      <c r="B23" s="69" t="s">
        <v>102</v>
      </c>
      <c r="C23" s="45" t="str">
        <f t="shared" si="0"/>
        <v>30:12</v>
      </c>
      <c r="D23" s="10">
        <f t="shared" si="1"/>
        <v>70</v>
      </c>
      <c r="E23" s="23">
        <v>4</v>
      </c>
      <c r="F23" s="17">
        <v>21</v>
      </c>
      <c r="G23" s="64" t="s">
        <v>66</v>
      </c>
      <c r="H23" s="184" t="s">
        <v>220</v>
      </c>
      <c r="I23" s="19">
        <v>80</v>
      </c>
      <c r="J23" s="59">
        <f t="shared" si="3"/>
        <v>0.31765873015873014</v>
      </c>
      <c r="K23" s="41"/>
    </row>
    <row r="24" spans="1:11" ht="12.75">
      <c r="A24" s="16">
        <v>5</v>
      </c>
      <c r="B24" s="63" t="s">
        <v>101</v>
      </c>
      <c r="C24" s="43" t="str">
        <f t="shared" si="0"/>
        <v>26:22</v>
      </c>
      <c r="D24" s="16">
        <f t="shared" si="1"/>
        <v>81</v>
      </c>
      <c r="E24" s="90">
        <v>5</v>
      </c>
      <c r="F24" s="17">
        <v>22</v>
      </c>
      <c r="G24" s="64" t="s">
        <v>46</v>
      </c>
      <c r="H24" s="184" t="s">
        <v>221</v>
      </c>
      <c r="I24" s="19">
        <v>79</v>
      </c>
      <c r="J24" s="59">
        <f t="shared" si="3"/>
        <v>0.32261904761904764</v>
      </c>
      <c r="K24" s="41"/>
    </row>
    <row r="25" spans="1:11" ht="12.75">
      <c r="A25" s="20">
        <v>1</v>
      </c>
      <c r="B25" s="64" t="s">
        <v>46</v>
      </c>
      <c r="C25" s="44" t="str">
        <f t="shared" si="0"/>
        <v>27:06</v>
      </c>
      <c r="D25" s="17">
        <f t="shared" si="1"/>
        <v>79</v>
      </c>
      <c r="E25" s="22">
        <v>5</v>
      </c>
      <c r="F25" s="17">
        <v>23</v>
      </c>
      <c r="G25" s="64" t="s">
        <v>58</v>
      </c>
      <c r="H25" s="184" t="s">
        <v>222</v>
      </c>
      <c r="I25" s="19">
        <v>78</v>
      </c>
      <c r="J25" s="59">
        <f t="shared" si="3"/>
        <v>0.3253968253968254</v>
      </c>
      <c r="K25" s="41"/>
    </row>
    <row r="26" spans="1:11" ht="12.75">
      <c r="A26" s="17">
        <v>2</v>
      </c>
      <c r="B26" s="64" t="s">
        <v>98</v>
      </c>
      <c r="C26" s="44" t="str">
        <f t="shared" si="0"/>
        <v>29:17</v>
      </c>
      <c r="D26" s="17">
        <f t="shared" si="1"/>
        <v>75</v>
      </c>
      <c r="E26" s="22">
        <v>5</v>
      </c>
      <c r="F26" s="17">
        <v>24</v>
      </c>
      <c r="G26" s="64" t="s">
        <v>52</v>
      </c>
      <c r="H26" s="184" t="s">
        <v>223</v>
      </c>
      <c r="I26" s="19">
        <v>77</v>
      </c>
      <c r="J26" s="59">
        <f t="shared" si="3"/>
        <v>0.34484126984126984</v>
      </c>
      <c r="K26" s="41"/>
    </row>
    <row r="27" spans="1:11" ht="12.75">
      <c r="A27" s="10">
        <v>3</v>
      </c>
      <c r="B27" s="69" t="s">
        <v>59</v>
      </c>
      <c r="C27" s="45" t="str">
        <f t="shared" si="0"/>
        <v>32:42</v>
      </c>
      <c r="D27" s="10">
        <f t="shared" si="1"/>
        <v>64</v>
      </c>
      <c r="E27" s="23">
        <v>5</v>
      </c>
      <c r="F27" s="17">
        <v>25</v>
      </c>
      <c r="G27" s="64" t="s">
        <v>81</v>
      </c>
      <c r="H27" s="184" t="s">
        <v>224</v>
      </c>
      <c r="I27" s="19">
        <v>76</v>
      </c>
      <c r="J27" s="59">
        <f t="shared" si="3"/>
        <v>0.3464285714285715</v>
      </c>
      <c r="K27" s="41"/>
    </row>
    <row r="28" spans="1:11" ht="12.75">
      <c r="A28" s="16">
        <v>4</v>
      </c>
      <c r="B28" s="63" t="s">
        <v>58</v>
      </c>
      <c r="C28" s="43" t="str">
        <f t="shared" si="0"/>
        <v>27:20</v>
      </c>
      <c r="D28" s="16">
        <f t="shared" si="1"/>
        <v>78</v>
      </c>
      <c r="E28" s="90">
        <v>6</v>
      </c>
      <c r="F28" s="17">
        <v>26</v>
      </c>
      <c r="G28" s="64" t="s">
        <v>98</v>
      </c>
      <c r="H28" s="184" t="s">
        <v>225</v>
      </c>
      <c r="I28" s="19">
        <v>75</v>
      </c>
      <c r="J28" s="59">
        <f t="shared" si="3"/>
        <v>0.3486111111111111</v>
      </c>
      <c r="K28" s="41"/>
    </row>
    <row r="29" spans="1:11" ht="12.75">
      <c r="A29" s="20">
        <v>5</v>
      </c>
      <c r="B29" s="33" t="s">
        <v>52</v>
      </c>
      <c r="C29" s="44" t="str">
        <f t="shared" si="0"/>
        <v>28:58</v>
      </c>
      <c r="D29" s="17">
        <f t="shared" si="1"/>
        <v>77</v>
      </c>
      <c r="E29" s="22">
        <v>6</v>
      </c>
      <c r="F29" s="17">
        <v>27</v>
      </c>
      <c r="G29" s="64" t="s">
        <v>185</v>
      </c>
      <c r="H29" s="184" t="s">
        <v>226</v>
      </c>
      <c r="I29" s="19">
        <v>74</v>
      </c>
      <c r="J29" s="59">
        <f t="shared" si="2"/>
        <v>0.3494047619047619</v>
      </c>
      <c r="K29" s="41"/>
    </row>
    <row r="30" spans="1:11" ht="12.75">
      <c r="A30" s="20">
        <v>6</v>
      </c>
      <c r="B30" s="64" t="s">
        <v>81</v>
      </c>
      <c r="C30" s="44" t="str">
        <f t="shared" si="0"/>
        <v>29:06</v>
      </c>
      <c r="D30" s="17">
        <f t="shared" si="1"/>
        <v>76</v>
      </c>
      <c r="E30" s="22">
        <v>6</v>
      </c>
      <c r="F30" s="17">
        <v>28</v>
      </c>
      <c r="G30" s="64" t="s">
        <v>83</v>
      </c>
      <c r="H30" s="184" t="s">
        <v>227</v>
      </c>
      <c r="I30" s="19">
        <v>73</v>
      </c>
      <c r="J30" s="59">
        <f t="shared" si="2"/>
        <v>0.3535714285714286</v>
      </c>
      <c r="K30" s="41"/>
    </row>
    <row r="31" spans="1:11" ht="12.75">
      <c r="A31" s="17">
        <v>7</v>
      </c>
      <c r="B31" s="64" t="s">
        <v>83</v>
      </c>
      <c r="C31" s="44" t="str">
        <f t="shared" si="0"/>
        <v>29:42</v>
      </c>
      <c r="D31" s="17">
        <f t="shared" si="1"/>
        <v>73</v>
      </c>
      <c r="E31" s="22">
        <v>6</v>
      </c>
      <c r="F31" s="17">
        <v>29</v>
      </c>
      <c r="G31" s="64" t="s">
        <v>70</v>
      </c>
      <c r="H31" s="184" t="s">
        <v>228</v>
      </c>
      <c r="I31" s="19">
        <v>72</v>
      </c>
      <c r="J31" s="59">
        <f t="shared" si="2"/>
        <v>0.353968253968254</v>
      </c>
      <c r="K31" s="41"/>
    </row>
    <row r="32" spans="1:11" ht="12.75">
      <c r="A32" s="17">
        <v>8</v>
      </c>
      <c r="B32" s="64" t="s">
        <v>70</v>
      </c>
      <c r="C32" s="44" t="str">
        <f t="shared" si="0"/>
        <v>29:44</v>
      </c>
      <c r="D32" s="17">
        <f t="shared" si="1"/>
        <v>72</v>
      </c>
      <c r="E32" s="22">
        <v>6</v>
      </c>
      <c r="F32" s="17">
        <v>30</v>
      </c>
      <c r="G32" s="64" t="s">
        <v>29</v>
      </c>
      <c r="H32" s="184" t="s">
        <v>229</v>
      </c>
      <c r="I32" s="19">
        <v>71</v>
      </c>
      <c r="J32" s="59">
        <f t="shared" si="2"/>
        <v>0.35555555555555557</v>
      </c>
      <c r="K32" s="41"/>
    </row>
    <row r="33" spans="1:11" ht="12.75">
      <c r="A33" s="17">
        <v>9</v>
      </c>
      <c r="B33" s="64" t="s">
        <v>29</v>
      </c>
      <c r="C33" s="44" t="str">
        <f t="shared" si="0"/>
        <v>29:52</v>
      </c>
      <c r="D33" s="17">
        <f t="shared" si="1"/>
        <v>71</v>
      </c>
      <c r="E33" s="22">
        <v>6</v>
      </c>
      <c r="F33" s="17">
        <v>31</v>
      </c>
      <c r="G33" s="64" t="s">
        <v>102</v>
      </c>
      <c r="H33" s="184" t="s">
        <v>231</v>
      </c>
      <c r="I33" s="19">
        <v>70</v>
      </c>
      <c r="J33" s="59">
        <f t="shared" si="2"/>
        <v>0.3595238095238095</v>
      </c>
      <c r="K33" s="41"/>
    </row>
    <row r="34" spans="1:11" ht="12.75">
      <c r="A34" s="10">
        <v>1</v>
      </c>
      <c r="B34" s="42" t="s">
        <v>30</v>
      </c>
      <c r="C34" s="45" t="str">
        <f t="shared" si="0"/>
        <v>33:22</v>
      </c>
      <c r="D34" s="10">
        <f t="shared" si="1"/>
        <v>63</v>
      </c>
      <c r="E34" s="23">
        <v>6</v>
      </c>
      <c r="F34" s="17">
        <v>32</v>
      </c>
      <c r="G34" s="64" t="s">
        <v>189</v>
      </c>
      <c r="H34" s="184" t="s">
        <v>232</v>
      </c>
      <c r="I34" s="19">
        <v>69</v>
      </c>
      <c r="J34" s="59">
        <f t="shared" si="2"/>
        <v>0.3619047619047619</v>
      </c>
      <c r="K34" s="41"/>
    </row>
    <row r="35" spans="1:11" ht="12.75">
      <c r="A35" s="16">
        <v>2</v>
      </c>
      <c r="B35" s="63" t="s">
        <v>185</v>
      </c>
      <c r="C35" s="43" t="str">
        <f t="shared" si="0"/>
        <v>29:21</v>
      </c>
      <c r="D35" s="16">
        <f t="shared" si="1"/>
        <v>74</v>
      </c>
      <c r="E35" s="90">
        <v>7</v>
      </c>
      <c r="F35" s="17">
        <v>33</v>
      </c>
      <c r="G35" s="64" t="s">
        <v>163</v>
      </c>
      <c r="H35" s="184" t="s">
        <v>233</v>
      </c>
      <c r="I35" s="19">
        <v>68</v>
      </c>
      <c r="J35" s="59">
        <f t="shared" si="2"/>
        <v>0.36408730158730157</v>
      </c>
      <c r="K35" s="41"/>
    </row>
    <row r="36" spans="1:11" ht="12.75">
      <c r="A36" s="17">
        <v>3</v>
      </c>
      <c r="B36" s="64" t="s">
        <v>189</v>
      </c>
      <c r="C36" s="44" t="str">
        <f t="shared" si="0"/>
        <v>30:24</v>
      </c>
      <c r="D36" s="17">
        <f t="shared" si="1"/>
        <v>69</v>
      </c>
      <c r="E36" s="22">
        <v>7</v>
      </c>
      <c r="F36" s="17">
        <v>34</v>
      </c>
      <c r="G36" s="64" t="s">
        <v>230</v>
      </c>
      <c r="H36" s="184" t="s">
        <v>234</v>
      </c>
      <c r="I36" s="19">
        <v>67</v>
      </c>
      <c r="J36" s="59">
        <f t="shared" si="2"/>
        <v>0.373015873015873</v>
      </c>
      <c r="K36" s="41"/>
    </row>
    <row r="37" spans="1:11" ht="12.75">
      <c r="A37" s="17">
        <v>4</v>
      </c>
      <c r="B37" s="64" t="s">
        <v>163</v>
      </c>
      <c r="C37" s="44" t="str">
        <f t="shared" si="0"/>
        <v>30:35</v>
      </c>
      <c r="D37" s="17">
        <f t="shared" si="1"/>
        <v>68</v>
      </c>
      <c r="E37" s="22">
        <v>7</v>
      </c>
      <c r="F37" s="17">
        <v>35</v>
      </c>
      <c r="G37" s="64" t="s">
        <v>50</v>
      </c>
      <c r="H37" s="184" t="s">
        <v>235</v>
      </c>
      <c r="I37" s="19">
        <v>66</v>
      </c>
      <c r="J37" s="59">
        <f t="shared" si="2"/>
        <v>0.37777777777777777</v>
      </c>
      <c r="K37" s="41"/>
    </row>
    <row r="38" spans="1:11" ht="12.75">
      <c r="A38" s="17">
        <v>5</v>
      </c>
      <c r="B38" s="64" t="s">
        <v>50</v>
      </c>
      <c r="C38" s="44" t="str">
        <f t="shared" si="0"/>
        <v>31:44</v>
      </c>
      <c r="D38" s="17">
        <f t="shared" si="1"/>
        <v>66</v>
      </c>
      <c r="E38" s="22">
        <v>7</v>
      </c>
      <c r="F38" s="17">
        <v>36</v>
      </c>
      <c r="G38" s="64" t="s">
        <v>31</v>
      </c>
      <c r="H38" s="184" t="s">
        <v>236</v>
      </c>
      <c r="I38" s="19">
        <v>65</v>
      </c>
      <c r="J38" s="59">
        <f t="shared" si="2"/>
        <v>0.3863095238095239</v>
      </c>
      <c r="K38" s="41"/>
    </row>
    <row r="39" spans="1:11" ht="12.75">
      <c r="A39" s="17">
        <v>6</v>
      </c>
      <c r="B39" s="64" t="s">
        <v>31</v>
      </c>
      <c r="C39" s="44" t="str">
        <f t="shared" si="0"/>
        <v>32:27</v>
      </c>
      <c r="D39" s="17">
        <f t="shared" si="1"/>
        <v>65</v>
      </c>
      <c r="E39" s="22">
        <v>7</v>
      </c>
      <c r="F39" s="17">
        <v>37</v>
      </c>
      <c r="G39" s="64" t="s">
        <v>59</v>
      </c>
      <c r="H39" s="184" t="s">
        <v>237</v>
      </c>
      <c r="I39" s="19">
        <v>64</v>
      </c>
      <c r="J39" s="59">
        <f t="shared" si="2"/>
        <v>0.3892857142857143</v>
      </c>
      <c r="K39" s="41"/>
    </row>
    <row r="40" spans="1:11" ht="12.75" customHeight="1">
      <c r="A40" s="17">
        <v>7</v>
      </c>
      <c r="B40" s="64" t="s">
        <v>72</v>
      </c>
      <c r="C40" s="44" t="str">
        <f t="shared" si="0"/>
        <v>33:28</v>
      </c>
      <c r="D40" s="17">
        <f t="shared" si="1"/>
        <v>62</v>
      </c>
      <c r="E40" s="22">
        <v>7</v>
      </c>
      <c r="F40" s="17">
        <v>38</v>
      </c>
      <c r="G40" s="64" t="s">
        <v>30</v>
      </c>
      <c r="H40" s="184" t="s">
        <v>238</v>
      </c>
      <c r="I40" s="19">
        <v>63</v>
      </c>
      <c r="J40" s="59">
        <f t="shared" si="2"/>
        <v>0.3972222222222222</v>
      </c>
      <c r="K40" s="41"/>
    </row>
    <row r="41" spans="1:11" ht="12.75" customHeight="1">
      <c r="A41" s="17">
        <v>1</v>
      </c>
      <c r="B41" s="33" t="s">
        <v>77</v>
      </c>
      <c r="C41" s="44" t="str">
        <f t="shared" si="0"/>
        <v>34:04</v>
      </c>
      <c r="D41" s="17">
        <f t="shared" si="1"/>
        <v>61</v>
      </c>
      <c r="E41" s="22">
        <v>7</v>
      </c>
      <c r="F41" s="73">
        <v>39</v>
      </c>
      <c r="G41" s="64" t="s">
        <v>72</v>
      </c>
      <c r="H41" s="184" t="s">
        <v>239</v>
      </c>
      <c r="I41" s="19">
        <v>62</v>
      </c>
      <c r="J41" s="59">
        <f t="shared" si="2"/>
        <v>0.39841269841269844</v>
      </c>
      <c r="K41" s="39"/>
    </row>
    <row r="42" spans="1:11" ht="12.75" customHeight="1">
      <c r="A42" s="17">
        <v>2</v>
      </c>
      <c r="B42" s="64" t="s">
        <v>73</v>
      </c>
      <c r="C42" s="44" t="str">
        <f t="shared" si="0"/>
        <v>34:13</v>
      </c>
      <c r="D42" s="17">
        <f t="shared" si="1"/>
        <v>60</v>
      </c>
      <c r="E42" s="22">
        <v>7</v>
      </c>
      <c r="F42" s="17">
        <v>40</v>
      </c>
      <c r="G42" s="64" t="s">
        <v>77</v>
      </c>
      <c r="H42" s="184" t="s">
        <v>240</v>
      </c>
      <c r="I42" s="19">
        <v>61</v>
      </c>
      <c r="J42" s="59">
        <f t="shared" si="2"/>
        <v>0.40555555555555556</v>
      </c>
      <c r="K42" s="39"/>
    </row>
    <row r="43" spans="1:10" ht="12.75" customHeight="1">
      <c r="A43" s="17">
        <v>3</v>
      </c>
      <c r="B43" s="64" t="s">
        <v>47</v>
      </c>
      <c r="C43" s="44" t="str">
        <f t="shared" si="0"/>
        <v>34:34</v>
      </c>
      <c r="D43" s="17">
        <f t="shared" si="1"/>
        <v>58</v>
      </c>
      <c r="E43" s="22">
        <v>7</v>
      </c>
      <c r="F43" s="17">
        <v>41</v>
      </c>
      <c r="G43" s="64" t="s">
        <v>73</v>
      </c>
      <c r="H43" s="184" t="s">
        <v>241</v>
      </c>
      <c r="I43" s="19">
        <v>60</v>
      </c>
      <c r="J43" s="59">
        <f t="shared" si="2"/>
        <v>0.4073412698412699</v>
      </c>
    </row>
    <row r="44" spans="1:10" ht="12.75" customHeight="1">
      <c r="A44" s="10">
        <v>4</v>
      </c>
      <c r="B44" s="69" t="s">
        <v>56</v>
      </c>
      <c r="C44" s="45" t="str">
        <f t="shared" si="0"/>
        <v>36:29</v>
      </c>
      <c r="D44" s="10">
        <f t="shared" si="1"/>
        <v>57</v>
      </c>
      <c r="E44" s="23">
        <v>7</v>
      </c>
      <c r="F44" s="17">
        <v>42</v>
      </c>
      <c r="G44" s="64" t="s">
        <v>75</v>
      </c>
      <c r="H44" s="184" t="s">
        <v>242</v>
      </c>
      <c r="I44" s="19">
        <v>59</v>
      </c>
      <c r="J44" s="59">
        <f t="shared" si="2"/>
        <v>0.4097222222222222</v>
      </c>
    </row>
    <row r="45" spans="1:10" ht="12.75" customHeight="1">
      <c r="A45" s="16">
        <v>5</v>
      </c>
      <c r="B45" s="63" t="s">
        <v>230</v>
      </c>
      <c r="C45" s="43" t="str">
        <f t="shared" si="0"/>
        <v>31:20</v>
      </c>
      <c r="D45" s="16">
        <f t="shared" si="1"/>
        <v>67</v>
      </c>
      <c r="E45" s="90">
        <v>8</v>
      </c>
      <c r="F45" s="17">
        <v>43</v>
      </c>
      <c r="G45" s="64" t="s">
        <v>47</v>
      </c>
      <c r="H45" s="184" t="s">
        <v>243</v>
      </c>
      <c r="I45" s="19">
        <v>58</v>
      </c>
      <c r="J45" s="59">
        <f t="shared" si="2"/>
        <v>0.41150793650793654</v>
      </c>
    </row>
    <row r="46" spans="1:10" ht="12.75" customHeight="1">
      <c r="A46" s="17">
        <v>1</v>
      </c>
      <c r="B46" s="64" t="s">
        <v>75</v>
      </c>
      <c r="C46" s="44" t="str">
        <f t="shared" si="0"/>
        <v>34:25</v>
      </c>
      <c r="D46" s="17">
        <f t="shared" si="1"/>
        <v>59</v>
      </c>
      <c r="E46" s="22">
        <v>8</v>
      </c>
      <c r="F46" s="17">
        <v>44</v>
      </c>
      <c r="G46" s="64" t="s">
        <v>56</v>
      </c>
      <c r="H46" s="184" t="s">
        <v>244</v>
      </c>
      <c r="I46" s="19">
        <v>57</v>
      </c>
      <c r="J46" s="59">
        <f t="shared" si="2"/>
        <v>0.43432539682539684</v>
      </c>
    </row>
    <row r="47" spans="1:10" ht="12.75" customHeight="1">
      <c r="A47" s="17">
        <v>2</v>
      </c>
      <c r="B47" s="64" t="s">
        <v>177</v>
      </c>
      <c r="C47" s="44" t="str">
        <f t="shared" si="0"/>
        <v>40:03</v>
      </c>
      <c r="D47" s="17">
        <f t="shared" si="1"/>
        <v>56</v>
      </c>
      <c r="E47" s="22">
        <v>8</v>
      </c>
      <c r="F47" s="17">
        <v>45</v>
      </c>
      <c r="G47" s="64" t="s">
        <v>177</v>
      </c>
      <c r="H47" s="184" t="s">
        <v>245</v>
      </c>
      <c r="I47" s="19">
        <v>56</v>
      </c>
      <c r="J47" s="59">
        <f t="shared" si="2"/>
        <v>0.47678571428571426</v>
      </c>
    </row>
    <row r="48" spans="1:10" ht="12.75" customHeight="1">
      <c r="A48" s="10">
        <v>3</v>
      </c>
      <c r="B48" s="69" t="s">
        <v>38</v>
      </c>
      <c r="C48" s="45" t="str">
        <f t="shared" si="0"/>
        <v>47:12</v>
      </c>
      <c r="D48" s="10">
        <f t="shared" si="1"/>
        <v>55</v>
      </c>
      <c r="E48" s="23">
        <v>8</v>
      </c>
      <c r="F48" s="17">
        <v>46</v>
      </c>
      <c r="G48" s="69" t="s">
        <v>38</v>
      </c>
      <c r="H48" s="185" t="s">
        <v>246</v>
      </c>
      <c r="I48" s="19">
        <v>55</v>
      </c>
      <c r="J48" s="59">
        <f t="shared" si="2"/>
        <v>0.5619047619047619</v>
      </c>
    </row>
    <row r="49" spans="5:8" ht="10.5" customHeight="1">
      <c r="E49" s="1"/>
      <c r="F49" s="1"/>
      <c r="H49" s="65"/>
    </row>
    <row r="50" spans="5:8" ht="10.5" customHeight="1">
      <c r="E50" s="1"/>
      <c r="F50" s="1"/>
      <c r="H50" s="65"/>
    </row>
    <row r="51" spans="5:8" ht="10.5" customHeight="1">
      <c r="E51" s="1"/>
      <c r="F51" s="1"/>
      <c r="H51" s="65"/>
    </row>
    <row r="52" spans="5:8" ht="10.5" customHeight="1">
      <c r="E52" s="1"/>
      <c r="F52" s="1"/>
      <c r="H52" s="65"/>
    </row>
    <row r="53" spans="5:8" ht="10.5" customHeight="1">
      <c r="E53" s="1"/>
      <c r="F53" s="1"/>
      <c r="H53" s="65"/>
    </row>
    <row r="54" spans="5:8" ht="10.5" customHeight="1">
      <c r="E54" s="1"/>
      <c r="F54" s="1"/>
      <c r="H54" s="65"/>
    </row>
    <row r="55" spans="5:8" ht="10.5" customHeight="1">
      <c r="E55" s="1"/>
      <c r="F55" s="1"/>
      <c r="H55" s="65"/>
    </row>
    <row r="56" spans="5:8" ht="10.5" customHeight="1">
      <c r="E56" s="1"/>
      <c r="F56" s="1"/>
      <c r="H56" s="65"/>
    </row>
    <row r="57" spans="5:8" ht="10.5" customHeight="1">
      <c r="E57" s="1"/>
      <c r="F57" s="1"/>
      <c r="H57" s="65"/>
    </row>
    <row r="58" spans="5:8" ht="10.5" customHeight="1">
      <c r="E58" s="1"/>
      <c r="F58" s="1"/>
      <c r="H58" s="65"/>
    </row>
    <row r="59" spans="5:8" ht="10.5" customHeight="1">
      <c r="E59" s="1"/>
      <c r="F59" s="1"/>
      <c r="H59" s="65"/>
    </row>
    <row r="60" spans="5:8" ht="10.5" customHeight="1">
      <c r="E60" s="1"/>
      <c r="F60" s="1"/>
      <c r="H60" s="65"/>
    </row>
    <row r="61" spans="5:8" ht="10.5" customHeight="1">
      <c r="E61" s="1"/>
      <c r="F61" s="1"/>
      <c r="H61" s="65"/>
    </row>
    <row r="62" spans="5:8" ht="10.5" customHeight="1">
      <c r="E62" s="1"/>
      <c r="F62" s="1"/>
      <c r="H62" s="65"/>
    </row>
    <row r="63" spans="5:8" ht="10.5" customHeight="1">
      <c r="E63" s="1"/>
      <c r="F63" s="1"/>
      <c r="H63" s="65"/>
    </row>
    <row r="64" spans="5:8" ht="10.5" customHeight="1">
      <c r="E64" s="1"/>
      <c r="F64" s="1"/>
      <c r="H64" s="65"/>
    </row>
    <row r="65" spans="5:8" ht="10.5" customHeight="1">
      <c r="E65" s="1"/>
      <c r="F65" s="1"/>
      <c r="H65" s="65"/>
    </row>
    <row r="66" spans="5:8" ht="10.5" customHeight="1">
      <c r="E66" s="1"/>
      <c r="F66" s="1"/>
      <c r="H66" s="65"/>
    </row>
    <row r="67" spans="5:8" ht="10.5" customHeight="1">
      <c r="E67" s="1"/>
      <c r="F67" s="1"/>
      <c r="H67" s="65"/>
    </row>
    <row r="68" spans="5:8" ht="10.5" customHeight="1">
      <c r="E68" s="1"/>
      <c r="F68" s="1"/>
      <c r="H68" s="65"/>
    </row>
    <row r="69" spans="5:8" ht="10.5" customHeight="1">
      <c r="E69" s="1"/>
      <c r="F69" s="1"/>
      <c r="H69" s="65"/>
    </row>
    <row r="70" spans="5:8" ht="10.5" customHeight="1">
      <c r="E70" s="1"/>
      <c r="F70" s="1"/>
      <c r="H70" s="65"/>
    </row>
    <row r="71" spans="5:8" ht="10.5" customHeight="1">
      <c r="E71" s="1"/>
      <c r="F71" s="1"/>
      <c r="H71" s="65"/>
    </row>
    <row r="72" spans="5:8" ht="10.5" customHeight="1">
      <c r="E72" s="1"/>
      <c r="F72" s="1"/>
      <c r="H72" s="65"/>
    </row>
    <row r="73" spans="5:8" ht="10.5" customHeight="1">
      <c r="E73" s="1"/>
      <c r="F73" s="1"/>
      <c r="H73" s="65"/>
    </row>
    <row r="74" spans="5:8" ht="10.5" customHeight="1">
      <c r="E74" s="1"/>
      <c r="F74" s="1"/>
      <c r="H74" s="65"/>
    </row>
    <row r="75" spans="5:8" ht="10.5" customHeight="1">
      <c r="E75" s="1"/>
      <c r="F75" s="1"/>
      <c r="H75" s="65"/>
    </row>
    <row r="76" spans="5:8" ht="10.5" customHeight="1">
      <c r="E76" s="1"/>
      <c r="F76" s="1"/>
      <c r="H76" s="65"/>
    </row>
    <row r="77" spans="5:8" ht="10.5" customHeight="1">
      <c r="E77" s="1"/>
      <c r="F77" s="1"/>
      <c r="H77" s="65"/>
    </row>
    <row r="78" spans="5:8" ht="10.5" customHeight="1">
      <c r="E78" s="1"/>
      <c r="F78" s="1"/>
      <c r="H78" s="1"/>
    </row>
    <row r="79" spans="5:8" ht="10.5" customHeight="1">
      <c r="E79" s="1"/>
      <c r="F79" s="1"/>
      <c r="H79" s="1"/>
    </row>
    <row r="80" spans="5:8" ht="10.5" customHeight="1">
      <c r="E80" s="1"/>
      <c r="F80" s="1"/>
      <c r="H80" s="1"/>
    </row>
    <row r="81" spans="5:8" ht="10.5" customHeight="1">
      <c r="E81" s="1"/>
      <c r="F81" s="1"/>
      <c r="H81" s="1"/>
    </row>
    <row r="82" spans="5:8" ht="10.5" customHeight="1">
      <c r="E82" s="1"/>
      <c r="F82" s="1"/>
      <c r="H82" s="1"/>
    </row>
    <row r="83" spans="5:8" ht="10.5" customHeight="1">
      <c r="E83" s="1"/>
      <c r="F83" s="1"/>
      <c r="H83" s="1"/>
    </row>
    <row r="84" spans="5:8" ht="10.5" customHeight="1">
      <c r="E84" s="1"/>
      <c r="F84" s="1"/>
      <c r="H84" s="1"/>
    </row>
    <row r="85" spans="5:8" ht="10.5" customHeight="1">
      <c r="E85" s="1"/>
      <c r="F85" s="1"/>
      <c r="H85" s="1"/>
    </row>
    <row r="86" spans="5:8" ht="10.5" customHeight="1">
      <c r="E86" s="1"/>
      <c r="F86" s="1"/>
      <c r="H86" s="1"/>
    </row>
    <row r="87" spans="5:8" ht="10.5" customHeight="1">
      <c r="E87" s="1"/>
      <c r="F87" s="1"/>
      <c r="H87" s="1"/>
    </row>
    <row r="88" spans="5:8" ht="10.5" customHeight="1">
      <c r="E88" s="1"/>
      <c r="F88" s="1"/>
      <c r="H88" s="1"/>
    </row>
    <row r="89" spans="5:8" ht="10.5" customHeight="1">
      <c r="E89" s="1"/>
      <c r="F89" s="1"/>
      <c r="H89" s="1"/>
    </row>
    <row r="90" spans="5:8" ht="10.5" customHeight="1">
      <c r="E90" s="1"/>
      <c r="F90" s="1"/>
      <c r="H90" s="1"/>
    </row>
    <row r="91" spans="5:8" ht="10.5" customHeight="1">
      <c r="E91" s="1"/>
      <c r="F91" s="1"/>
      <c r="H91" s="1"/>
    </row>
    <row r="92" spans="5:8" ht="10.5" customHeight="1">
      <c r="E92" s="1"/>
      <c r="F92" s="1"/>
      <c r="H92" s="1"/>
    </row>
    <row r="93" spans="5:8" ht="10.5" customHeight="1">
      <c r="E93" s="1"/>
      <c r="F93" s="1"/>
      <c r="H93" s="1"/>
    </row>
    <row r="94" spans="5:8" ht="10.5" customHeight="1">
      <c r="E94" s="1"/>
      <c r="F94" s="1"/>
      <c r="H94" s="1"/>
    </row>
    <row r="95" spans="5:8" ht="10.5" customHeight="1">
      <c r="E95" s="1"/>
      <c r="F95" s="1"/>
      <c r="H95" s="1"/>
    </row>
    <row r="96" spans="5:8" ht="10.5" customHeight="1">
      <c r="E96" s="1"/>
      <c r="F96" s="1"/>
      <c r="H96" s="1"/>
    </row>
    <row r="97" spans="5:8" ht="10.5" customHeight="1">
      <c r="E97" s="1"/>
      <c r="F97" s="1"/>
      <c r="H97" s="1"/>
    </row>
    <row r="98" spans="5:8" ht="10.5" customHeight="1">
      <c r="E98" s="1"/>
      <c r="F98" s="1"/>
      <c r="H98" s="1"/>
    </row>
    <row r="99" spans="5:8" ht="10.5" customHeight="1">
      <c r="E99" s="1"/>
      <c r="F99" s="1"/>
      <c r="H99" s="1"/>
    </row>
    <row r="100" spans="5:8" ht="10.5" customHeight="1">
      <c r="E100" s="1"/>
      <c r="F100" s="1"/>
      <c r="H100" s="1"/>
    </row>
    <row r="101" spans="5:8" ht="10.5" customHeight="1">
      <c r="E101" s="1"/>
      <c r="F101" s="1"/>
      <c r="H101" s="1"/>
    </row>
    <row r="102" spans="5:8" ht="10.5" customHeight="1">
      <c r="E102" s="1"/>
      <c r="F102" s="1"/>
      <c r="H102" s="1"/>
    </row>
    <row r="103" spans="5:8" ht="10.5" customHeight="1">
      <c r="E103" s="1"/>
      <c r="F103" s="1"/>
      <c r="H103" s="1"/>
    </row>
    <row r="104" spans="5:8" ht="10.5" customHeight="1">
      <c r="E104" s="1"/>
      <c r="F104" s="1"/>
      <c r="H104" s="1"/>
    </row>
    <row r="105" spans="5:8" ht="10.5" customHeight="1">
      <c r="E105" s="1"/>
      <c r="F105" s="1"/>
      <c r="H105" s="1"/>
    </row>
    <row r="106" spans="5:8" ht="10.5" customHeight="1">
      <c r="E106" s="1"/>
      <c r="F106" s="1"/>
      <c r="H106" s="1"/>
    </row>
    <row r="107" spans="5:8" ht="10.5" customHeight="1">
      <c r="E107" s="1"/>
      <c r="F107" s="1"/>
      <c r="H107" s="1"/>
    </row>
    <row r="108" spans="5:8" ht="10.5" customHeight="1">
      <c r="E108" s="1"/>
      <c r="F108" s="1"/>
      <c r="H108" s="1"/>
    </row>
    <row r="109" spans="5:8" ht="10.5" customHeight="1">
      <c r="E109" s="1"/>
      <c r="F109" s="1"/>
      <c r="H109" s="1"/>
    </row>
    <row r="110" spans="5:8" ht="10.5" customHeight="1">
      <c r="E110" s="1"/>
      <c r="F110" s="1"/>
      <c r="H110" s="1"/>
    </row>
    <row r="111" spans="5:8" ht="10.5" customHeight="1">
      <c r="E111" s="1"/>
      <c r="F111" s="1"/>
      <c r="H111" s="1"/>
    </row>
    <row r="112" spans="5:8" ht="10.5" customHeight="1">
      <c r="E112" s="1"/>
      <c r="F112" s="1"/>
      <c r="H112" s="1"/>
    </row>
    <row r="113" spans="5:8" ht="10.5" customHeight="1">
      <c r="E113" s="1"/>
      <c r="F113" s="1"/>
      <c r="H113" s="1"/>
    </row>
    <row r="114" spans="5:8" ht="10.5" customHeight="1">
      <c r="E114" s="1"/>
      <c r="F114" s="1"/>
      <c r="H114" s="1"/>
    </row>
    <row r="115" spans="5:8" ht="10.5" customHeight="1">
      <c r="E115" s="1"/>
      <c r="F115" s="1"/>
      <c r="H115" s="1"/>
    </row>
    <row r="116" spans="5:8" ht="10.5" customHeight="1">
      <c r="E116" s="1"/>
      <c r="F116" s="1"/>
      <c r="H116" s="1"/>
    </row>
    <row r="117" spans="5:8" ht="10.5" customHeight="1">
      <c r="E117" s="1"/>
      <c r="F117" s="1"/>
      <c r="H117" s="1"/>
    </row>
    <row r="118" spans="5:8" ht="10.5" customHeight="1">
      <c r="E118" s="1"/>
      <c r="F118" s="1"/>
      <c r="H118" s="1"/>
    </row>
    <row r="119" spans="5:8" ht="10.5" customHeight="1">
      <c r="E119" s="1"/>
      <c r="F119" s="1"/>
      <c r="H119" s="1"/>
    </row>
    <row r="120" spans="5:8" ht="10.5" customHeight="1">
      <c r="E120" s="1"/>
      <c r="F120" s="1"/>
      <c r="H120" s="1"/>
    </row>
    <row r="121" spans="5:8" ht="10.5" customHeight="1">
      <c r="E121" s="1"/>
      <c r="F121" s="1"/>
      <c r="H121" s="1"/>
    </row>
    <row r="122" spans="5:8" ht="10.5" customHeight="1">
      <c r="E122" s="1"/>
      <c r="F122" s="1"/>
      <c r="H122" s="1"/>
    </row>
    <row r="123" spans="5:8" ht="10.5" customHeight="1">
      <c r="E123" s="1"/>
      <c r="F123" s="1"/>
      <c r="H123" s="1"/>
    </row>
    <row r="124" spans="5:8" ht="10.5" customHeight="1">
      <c r="E124" s="1"/>
      <c r="F124" s="1"/>
      <c r="H124" s="1"/>
    </row>
    <row r="125" spans="5:8" ht="10.5" customHeight="1">
      <c r="E125" s="1"/>
      <c r="F125" s="1"/>
      <c r="H125" s="1"/>
    </row>
    <row r="126" spans="5:8" ht="10.5" customHeight="1">
      <c r="E126" s="1"/>
      <c r="F126" s="1"/>
      <c r="H126" s="1"/>
    </row>
    <row r="127" spans="5:8" ht="10.5" customHeight="1">
      <c r="E127" s="1"/>
      <c r="F127" s="1"/>
      <c r="H127" s="1"/>
    </row>
    <row r="128" spans="5:8" ht="10.5" customHeight="1">
      <c r="E128" s="1"/>
      <c r="F128" s="1"/>
      <c r="H128" s="1"/>
    </row>
    <row r="129" spans="5:8" ht="10.5" customHeight="1">
      <c r="E129" s="1"/>
      <c r="F129" s="1"/>
      <c r="H129" s="1"/>
    </row>
    <row r="130" spans="5:8" ht="10.5" customHeight="1">
      <c r="E130" s="1"/>
      <c r="F130" s="1"/>
      <c r="H130" s="1"/>
    </row>
    <row r="131" spans="5:8" ht="10.5" customHeight="1">
      <c r="E131" s="1"/>
      <c r="F131" s="1"/>
      <c r="H131" s="1"/>
    </row>
    <row r="132" spans="5:8" ht="10.5" customHeight="1">
      <c r="E132" s="1"/>
      <c r="F132" s="1"/>
      <c r="H132" s="1"/>
    </row>
    <row r="133" spans="5:8" ht="10.5" customHeight="1">
      <c r="E133" s="1"/>
      <c r="F133" s="1"/>
      <c r="H133" s="1"/>
    </row>
    <row r="134" spans="5:8" ht="10.5" customHeight="1">
      <c r="E134" s="1"/>
      <c r="F134" s="1"/>
      <c r="H134" s="1"/>
    </row>
    <row r="135" spans="5:8" ht="10.5" customHeight="1">
      <c r="E135" s="1"/>
      <c r="F135" s="1"/>
      <c r="H135" s="1"/>
    </row>
    <row r="136" spans="5:8" ht="10.5" customHeight="1">
      <c r="E136" s="1"/>
      <c r="F136" s="1"/>
      <c r="H136" s="1"/>
    </row>
    <row r="137" spans="5:8" ht="10.5" customHeight="1">
      <c r="E137" s="1"/>
      <c r="F137" s="1"/>
      <c r="H137" s="1"/>
    </row>
    <row r="138" spans="5:8" ht="10.5" customHeight="1">
      <c r="E138" s="1"/>
      <c r="F138" s="1"/>
      <c r="H138" s="1"/>
    </row>
    <row r="139" spans="5:8" ht="10.5" customHeight="1">
      <c r="E139" s="1"/>
      <c r="F139" s="1"/>
      <c r="H139" s="1"/>
    </row>
    <row r="140" spans="5:8" ht="10.5" customHeight="1">
      <c r="E140" s="1"/>
      <c r="F140" s="1"/>
      <c r="H140" s="1"/>
    </row>
    <row r="141" spans="5:8" ht="10.5" customHeight="1">
      <c r="E141" s="1"/>
      <c r="F141" s="1"/>
      <c r="H141" s="1"/>
    </row>
    <row r="142" spans="5:8" ht="10.5" customHeight="1">
      <c r="E142" s="1"/>
      <c r="F142" s="1"/>
      <c r="H142" s="1"/>
    </row>
    <row r="143" spans="5:8" ht="10.5" customHeight="1">
      <c r="E143" s="1"/>
      <c r="F143" s="1"/>
      <c r="H143" s="1"/>
    </row>
    <row r="144" spans="5:8" ht="10.5" customHeight="1">
      <c r="E144" s="1"/>
      <c r="F144" s="1"/>
      <c r="H144" s="1"/>
    </row>
    <row r="145" spans="5:8" ht="10.5" customHeight="1">
      <c r="E145" s="1"/>
      <c r="F145" s="1"/>
      <c r="H145" s="1"/>
    </row>
    <row r="146" spans="5:8" ht="10.5" customHeight="1">
      <c r="E146" s="1"/>
      <c r="F146" s="1"/>
      <c r="H146" s="1"/>
    </row>
    <row r="147" spans="5:8" ht="10.5" customHeight="1">
      <c r="E147" s="1"/>
      <c r="F147" s="1"/>
      <c r="H147" s="1"/>
    </row>
    <row r="148" spans="5:8" ht="10.5" customHeight="1">
      <c r="E148" s="1"/>
      <c r="F148" s="1"/>
      <c r="H148" s="1"/>
    </row>
    <row r="149" spans="5:8" ht="10.5" customHeight="1">
      <c r="E149" s="1"/>
      <c r="F149" s="1"/>
      <c r="H149" s="1"/>
    </row>
    <row r="150" spans="5:8" ht="10.5" customHeight="1">
      <c r="E150" s="1"/>
      <c r="F150" s="1"/>
      <c r="H150" s="1"/>
    </row>
    <row r="151" spans="5:8" ht="10.5" customHeight="1">
      <c r="E151" s="1"/>
      <c r="F151" s="1"/>
      <c r="H151" s="1"/>
    </row>
    <row r="152" spans="5:8" ht="10.5" customHeight="1">
      <c r="E152" s="1"/>
      <c r="F152" s="1"/>
      <c r="H152" s="1"/>
    </row>
    <row r="153" spans="5:8" ht="10.5" customHeight="1">
      <c r="E153" s="1"/>
      <c r="F153" s="1"/>
      <c r="H153" s="1"/>
    </row>
    <row r="154" spans="5:8" ht="10.5" customHeight="1">
      <c r="E154" s="1"/>
      <c r="F154" s="1"/>
      <c r="H154" s="1"/>
    </row>
    <row r="155" spans="5:8" ht="10.5" customHeight="1">
      <c r="E155" s="1"/>
      <c r="F155" s="1"/>
      <c r="H155" s="1"/>
    </row>
    <row r="156" spans="5:8" ht="10.5" customHeight="1">
      <c r="E156" s="1"/>
      <c r="F156" s="1"/>
      <c r="H156" s="1"/>
    </row>
    <row r="157" spans="5:8" ht="10.5" customHeight="1">
      <c r="E157" s="1"/>
      <c r="F157" s="1"/>
      <c r="H157" s="1"/>
    </row>
    <row r="158" spans="5:8" ht="10.5" customHeight="1">
      <c r="E158" s="1"/>
      <c r="F158" s="1"/>
      <c r="H158" s="1"/>
    </row>
    <row r="159" spans="5:8" ht="10.5" customHeight="1">
      <c r="E159" s="1"/>
      <c r="F159" s="1"/>
      <c r="H159" s="1"/>
    </row>
    <row r="160" spans="5:8" ht="10.5" customHeight="1">
      <c r="E160" s="1"/>
      <c r="F160" s="1"/>
      <c r="H160" s="1"/>
    </row>
    <row r="161" spans="5:8" ht="10.5" customHeight="1">
      <c r="E161" s="1"/>
      <c r="F161" s="1"/>
      <c r="H161" s="1"/>
    </row>
    <row r="162" spans="5:8" ht="10.5" customHeight="1">
      <c r="E162" s="1"/>
      <c r="F162" s="1"/>
      <c r="H162" s="1"/>
    </row>
    <row r="163" spans="5:8" ht="10.5" customHeight="1">
      <c r="E163" s="1"/>
      <c r="F163" s="1"/>
      <c r="H163" s="1"/>
    </row>
    <row r="164" spans="5:8" ht="10.5" customHeight="1">
      <c r="E164" s="1"/>
      <c r="F164" s="1"/>
      <c r="H164" s="1"/>
    </row>
    <row r="165" spans="5:8" ht="10.5" customHeight="1">
      <c r="E165" s="1"/>
      <c r="F165" s="1"/>
      <c r="H165" s="1"/>
    </row>
    <row r="166" spans="5:8" ht="10.5" customHeight="1">
      <c r="E166" s="1"/>
      <c r="F166" s="1"/>
      <c r="H166" s="1"/>
    </row>
    <row r="167" spans="5:8" ht="10.5" customHeight="1">
      <c r="E167" s="1"/>
      <c r="F167" s="1"/>
      <c r="H167" s="1"/>
    </row>
    <row r="168" spans="5:8" ht="10.5" customHeight="1">
      <c r="E168" s="1"/>
      <c r="F168" s="1"/>
      <c r="H168" s="1"/>
    </row>
    <row r="169" spans="5:8" ht="10.5" customHeight="1">
      <c r="E169" s="1"/>
      <c r="F169" s="1"/>
      <c r="H169" s="1"/>
    </row>
  </sheetData>
  <sheetProtection/>
  <mergeCells count="1">
    <mergeCell ref="A1:I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164"/>
  <sheetViews>
    <sheetView showGridLines="0" zoomScalePageLayoutView="0" workbookViewId="0" topLeftCell="A1">
      <selection activeCell="A1" sqref="A1:I1"/>
    </sheetView>
  </sheetViews>
  <sheetFormatPr defaultColWidth="13.57421875" defaultRowHeight="10.5" customHeight="1"/>
  <cols>
    <col min="1" max="1" width="4.421875" style="2" customWidth="1"/>
    <col min="2" max="2" width="19.57421875" style="1" bestFit="1" customWidth="1"/>
    <col min="3" max="3" width="6.8515625" style="27" bestFit="1" customWidth="1"/>
    <col min="4" max="4" width="6.140625" style="2" bestFit="1" customWidth="1"/>
    <col min="5" max="5" width="4.421875" style="4" bestFit="1" customWidth="1"/>
    <col min="6" max="6" width="4.140625" style="2" bestFit="1" customWidth="1"/>
    <col min="7" max="7" width="19.57421875" style="1" bestFit="1" customWidth="1"/>
    <col min="8" max="8" width="7.8515625" style="53" bestFit="1" customWidth="1"/>
    <col min="9" max="9" width="6.140625" style="2" bestFit="1" customWidth="1"/>
    <col min="10" max="10" width="7.140625" style="56" customWidth="1"/>
    <col min="11" max="11" width="11.421875" style="36" customWidth="1"/>
    <col min="12" max="16384" width="13.57421875" style="1" customWidth="1"/>
  </cols>
  <sheetData>
    <row r="1" spans="1:11" s="6" customFormat="1" ht="18.75" customHeight="1">
      <c r="A1" s="228" t="s">
        <v>252</v>
      </c>
      <c r="B1" s="219"/>
      <c r="C1" s="219"/>
      <c r="D1" s="219"/>
      <c r="E1" s="219"/>
      <c r="F1" s="219"/>
      <c r="G1" s="219"/>
      <c r="H1" s="219"/>
      <c r="I1" s="219"/>
      <c r="J1" s="55">
        <v>5</v>
      </c>
      <c r="K1" s="6" t="s">
        <v>21</v>
      </c>
    </row>
    <row r="2" spans="1:11" s="2" customFormat="1" ht="12">
      <c r="A2" s="24" t="s">
        <v>5</v>
      </c>
      <c r="B2" s="24" t="s">
        <v>7</v>
      </c>
      <c r="C2" s="13" t="s">
        <v>0</v>
      </c>
      <c r="D2" s="12" t="s">
        <v>1</v>
      </c>
      <c r="E2" s="14" t="s">
        <v>32</v>
      </c>
      <c r="F2" s="12" t="s">
        <v>5</v>
      </c>
      <c r="G2" s="7" t="s">
        <v>6</v>
      </c>
      <c r="H2" s="52" t="s">
        <v>0</v>
      </c>
      <c r="I2" s="12" t="s">
        <v>1</v>
      </c>
      <c r="J2" s="12" t="s">
        <v>19</v>
      </c>
      <c r="K2" s="40" t="s">
        <v>15</v>
      </c>
    </row>
    <row r="3" spans="1:11" ht="12.75">
      <c r="A3" s="26">
        <v>1</v>
      </c>
      <c r="B3" t="s">
        <v>53</v>
      </c>
      <c r="C3" s="43">
        <f>VLOOKUP($B3,$G$2:$I$46,2,FALSE)</f>
        <v>0.020069444444444442</v>
      </c>
      <c r="D3" s="18">
        <f>VLOOKUP($B3,$G$2:$I$46,3,FALSE)</f>
        <v>100</v>
      </c>
      <c r="E3" s="25">
        <v>1</v>
      </c>
      <c r="F3" s="16">
        <v>1</v>
      </c>
      <c r="G3" s="35" t="s">
        <v>53</v>
      </c>
      <c r="H3" s="74">
        <v>0.020069444444444442</v>
      </c>
      <c r="I3" s="28">
        <v>100</v>
      </c>
      <c r="J3" s="57">
        <f aca="true" t="shared" si="0" ref="J3:J58">H3/J$1</f>
        <v>0.004013888888888888</v>
      </c>
      <c r="K3" s="41" t="s">
        <v>23</v>
      </c>
    </row>
    <row r="4" spans="1:11" ht="12.75">
      <c r="A4" s="20">
        <v>2</v>
      </c>
      <c r="B4" t="s">
        <v>23</v>
      </c>
      <c r="C4" s="44">
        <f>VLOOKUP($B4,$G$2:$I$57,2,FALSE)</f>
        <v>0.020625</v>
      </c>
      <c r="D4" s="15">
        <f>VLOOKUP($B4,$G$2:$I$57,3,FALSE)</f>
        <v>99</v>
      </c>
      <c r="E4" s="21">
        <v>1</v>
      </c>
      <c r="F4" s="17">
        <v>2</v>
      </c>
      <c r="G4" s="37" t="s">
        <v>23</v>
      </c>
      <c r="H4" s="75">
        <v>0.020625</v>
      </c>
      <c r="I4" s="19">
        <v>99</v>
      </c>
      <c r="J4" s="59">
        <f t="shared" si="0"/>
        <v>0.004125</v>
      </c>
      <c r="K4" s="41" t="s">
        <v>73</v>
      </c>
    </row>
    <row r="5" spans="1:11" ht="12.75">
      <c r="A5" s="20">
        <v>3</v>
      </c>
      <c r="B5" t="s">
        <v>22</v>
      </c>
      <c r="C5" s="44">
        <f aca="true" t="shared" si="1" ref="C5:C56">VLOOKUP($B5,$G$2:$I$57,2,FALSE)</f>
        <v>0.02175925925925926</v>
      </c>
      <c r="D5" s="15">
        <f aca="true" t="shared" si="2" ref="D5:D56">VLOOKUP($B5,$G$2:$I$57,3,FALSE)</f>
        <v>98</v>
      </c>
      <c r="E5" s="21">
        <v>1</v>
      </c>
      <c r="F5" s="17">
        <v>3</v>
      </c>
      <c r="G5" s="37" t="s">
        <v>22</v>
      </c>
      <c r="H5" s="75">
        <v>0.02175925925925926</v>
      </c>
      <c r="I5" s="19">
        <v>98</v>
      </c>
      <c r="J5" s="59">
        <f t="shared" si="0"/>
        <v>0.0043518518518518515</v>
      </c>
      <c r="K5" s="41"/>
    </row>
    <row r="6" spans="1:11" ht="12.75">
      <c r="A6" s="20">
        <v>4</v>
      </c>
      <c r="B6" t="s">
        <v>104</v>
      </c>
      <c r="C6" s="44">
        <f t="shared" si="1"/>
        <v>0.02179398148148148</v>
      </c>
      <c r="D6" s="15">
        <f t="shared" si="2"/>
        <v>97</v>
      </c>
      <c r="E6" s="21">
        <v>1</v>
      </c>
      <c r="F6" s="17">
        <v>4</v>
      </c>
      <c r="G6" s="1" t="s">
        <v>104</v>
      </c>
      <c r="H6" s="75">
        <v>0.02179398148148148</v>
      </c>
      <c r="I6" s="19">
        <v>97</v>
      </c>
      <c r="J6" s="59">
        <f t="shared" si="0"/>
        <v>0.004358796296296296</v>
      </c>
      <c r="K6" s="41"/>
    </row>
    <row r="7" spans="1:11" ht="12">
      <c r="A7" s="20">
        <v>5</v>
      </c>
      <c r="B7" s="1" t="s">
        <v>33</v>
      </c>
      <c r="C7" s="44">
        <f t="shared" si="1"/>
        <v>0.02189814814814815</v>
      </c>
      <c r="D7" s="15">
        <f t="shared" si="2"/>
        <v>96</v>
      </c>
      <c r="E7" s="21">
        <v>1</v>
      </c>
      <c r="F7" s="17">
        <v>5</v>
      </c>
      <c r="G7" s="37" t="s">
        <v>33</v>
      </c>
      <c r="H7" s="75">
        <v>0.02189814814814815</v>
      </c>
      <c r="I7" s="19">
        <v>96</v>
      </c>
      <c r="J7" s="59">
        <f t="shared" si="0"/>
        <v>0.00437962962962963</v>
      </c>
      <c r="K7" s="41"/>
    </row>
    <row r="8" spans="1:11" ht="12.75">
      <c r="A8" s="20">
        <v>6</v>
      </c>
      <c r="B8" t="s">
        <v>64</v>
      </c>
      <c r="C8" s="44">
        <f t="shared" si="1"/>
        <v>0.022199074074074076</v>
      </c>
      <c r="D8" s="15">
        <f t="shared" si="2"/>
        <v>94</v>
      </c>
      <c r="E8" s="21">
        <v>1</v>
      </c>
      <c r="F8" s="17">
        <v>6</v>
      </c>
      <c r="G8" s="33" t="s">
        <v>105</v>
      </c>
      <c r="H8" s="75">
        <v>0.02200231481481482</v>
      </c>
      <c r="I8" s="19">
        <v>95</v>
      </c>
      <c r="J8" s="59">
        <f t="shared" si="0"/>
        <v>0.004400462962962964</v>
      </c>
      <c r="K8" s="41"/>
    </row>
    <row r="9" spans="1:11" ht="12">
      <c r="A9" s="17">
        <v>7</v>
      </c>
      <c r="B9" s="1" t="s">
        <v>40</v>
      </c>
      <c r="C9" s="44">
        <f t="shared" si="1"/>
        <v>0.023564814814814813</v>
      </c>
      <c r="D9" s="17">
        <f t="shared" si="2"/>
        <v>88</v>
      </c>
      <c r="E9" s="21">
        <v>1</v>
      </c>
      <c r="F9" s="17">
        <v>7</v>
      </c>
      <c r="G9" s="37" t="s">
        <v>64</v>
      </c>
      <c r="H9" s="75">
        <v>0.022199074074074076</v>
      </c>
      <c r="I9" s="19">
        <v>94</v>
      </c>
      <c r="J9" s="59">
        <f t="shared" si="0"/>
        <v>0.004439814814814815</v>
      </c>
      <c r="K9" s="41"/>
    </row>
    <row r="10" spans="1:11" ht="12.75">
      <c r="A10" s="16">
        <v>1</v>
      </c>
      <c r="B10" s="63" t="s">
        <v>105</v>
      </c>
      <c r="C10" s="43">
        <f t="shared" si="1"/>
        <v>0.02200231481481482</v>
      </c>
      <c r="D10" s="18">
        <f t="shared" si="2"/>
        <v>95</v>
      </c>
      <c r="E10" s="25">
        <v>2</v>
      </c>
      <c r="F10" s="17">
        <v>8</v>
      </c>
      <c r="G10" s="1" t="s">
        <v>85</v>
      </c>
      <c r="H10" s="75">
        <v>0.022488425925925926</v>
      </c>
      <c r="I10" s="19">
        <v>93</v>
      </c>
      <c r="J10" s="59">
        <f>H10/J$1</f>
        <v>0.004497685185185185</v>
      </c>
      <c r="K10" s="41"/>
    </row>
    <row r="11" spans="1:11" ht="12.75">
      <c r="A11" s="17">
        <v>2</v>
      </c>
      <c r="B11" s="64" t="s">
        <v>171</v>
      </c>
      <c r="C11" s="44">
        <f t="shared" si="1"/>
        <v>0.02255787037037037</v>
      </c>
      <c r="D11" s="17">
        <f t="shared" si="2"/>
        <v>92</v>
      </c>
      <c r="E11" s="21">
        <v>2</v>
      </c>
      <c r="F11" s="17">
        <v>9</v>
      </c>
      <c r="G11" s="1" t="s">
        <v>171</v>
      </c>
      <c r="H11" s="75">
        <v>0.02255787037037037</v>
      </c>
      <c r="I11" s="19">
        <v>92</v>
      </c>
      <c r="J11" s="59">
        <f aca="true" t="shared" si="3" ref="J11:J28">H11/J$1</f>
        <v>0.004511574074074074</v>
      </c>
      <c r="K11" s="41"/>
    </row>
    <row r="12" spans="1:11" ht="12">
      <c r="A12" s="17">
        <v>3</v>
      </c>
      <c r="B12" s="33" t="s">
        <v>48</v>
      </c>
      <c r="C12" s="44">
        <f t="shared" si="1"/>
        <v>0.023344907407407408</v>
      </c>
      <c r="D12" s="17">
        <f t="shared" si="2"/>
        <v>89</v>
      </c>
      <c r="E12" s="21">
        <v>2</v>
      </c>
      <c r="F12" s="17">
        <v>10</v>
      </c>
      <c r="G12" s="1" t="s">
        <v>182</v>
      </c>
      <c r="H12" s="75">
        <v>0.022615740740740742</v>
      </c>
      <c r="I12" s="19">
        <v>91</v>
      </c>
      <c r="J12" s="59">
        <f t="shared" si="3"/>
        <v>0.0045231481481481485</v>
      </c>
      <c r="K12" s="41"/>
    </row>
    <row r="13" spans="1:11" ht="12">
      <c r="A13" s="17">
        <v>4</v>
      </c>
      <c r="B13" s="33" t="s">
        <v>174</v>
      </c>
      <c r="C13" s="44">
        <f t="shared" si="1"/>
        <v>0.024085648148148148</v>
      </c>
      <c r="D13" s="17">
        <f t="shared" si="2"/>
        <v>86</v>
      </c>
      <c r="E13" s="21">
        <v>2</v>
      </c>
      <c r="F13" s="17">
        <v>11</v>
      </c>
      <c r="G13" s="1" t="s">
        <v>194</v>
      </c>
      <c r="H13" s="75">
        <v>0.02314814814814815</v>
      </c>
      <c r="I13" s="19">
        <v>90</v>
      </c>
      <c r="J13" s="59">
        <f t="shared" si="3"/>
        <v>0.00462962962962963</v>
      </c>
      <c r="K13" s="41"/>
    </row>
    <row r="14" spans="1:11" ht="12.75">
      <c r="A14" s="17">
        <v>5</v>
      </c>
      <c r="B14" s="64" t="s">
        <v>39</v>
      </c>
      <c r="C14" s="44">
        <f t="shared" si="1"/>
        <v>0.024340277777777777</v>
      </c>
      <c r="D14" s="17">
        <f t="shared" si="2"/>
        <v>84</v>
      </c>
      <c r="E14" s="21">
        <v>2</v>
      </c>
      <c r="F14" s="17">
        <v>12</v>
      </c>
      <c r="G14" s="33" t="s">
        <v>48</v>
      </c>
      <c r="H14" s="75">
        <v>0.023344907407407408</v>
      </c>
      <c r="I14" s="19">
        <v>89</v>
      </c>
      <c r="J14" s="59">
        <f t="shared" si="3"/>
        <v>0.004668981481481481</v>
      </c>
      <c r="K14" s="41"/>
    </row>
    <row r="15" spans="1:11" ht="12">
      <c r="A15" s="10">
        <v>6</v>
      </c>
      <c r="B15" s="42" t="s">
        <v>67</v>
      </c>
      <c r="C15" s="45">
        <f t="shared" si="1"/>
        <v>0.027233796296296298</v>
      </c>
      <c r="D15" s="10">
        <f t="shared" si="2"/>
        <v>77</v>
      </c>
      <c r="E15" s="89">
        <v>2</v>
      </c>
      <c r="F15" s="17">
        <v>13</v>
      </c>
      <c r="G15" s="37" t="s">
        <v>40</v>
      </c>
      <c r="H15" s="75">
        <v>0.023564814814814813</v>
      </c>
      <c r="I15" s="19">
        <v>88</v>
      </c>
      <c r="J15" s="59">
        <f t="shared" si="3"/>
        <v>0.004712962962962962</v>
      </c>
      <c r="K15" s="41"/>
    </row>
    <row r="16" spans="1:11" ht="12.75">
      <c r="A16" s="17">
        <v>1</v>
      </c>
      <c r="B16" s="64" t="s">
        <v>85</v>
      </c>
      <c r="C16" s="44">
        <f t="shared" si="1"/>
        <v>0.022488425925925926</v>
      </c>
      <c r="D16" s="17">
        <f t="shared" si="2"/>
        <v>93</v>
      </c>
      <c r="E16" s="21">
        <v>3</v>
      </c>
      <c r="F16" s="17">
        <v>14</v>
      </c>
      <c r="G16" s="37" t="s">
        <v>35</v>
      </c>
      <c r="H16" s="75">
        <v>0.023587962962962963</v>
      </c>
      <c r="I16" s="19">
        <v>87</v>
      </c>
      <c r="J16" s="59">
        <f t="shared" si="3"/>
        <v>0.004717592592592593</v>
      </c>
      <c r="K16" s="41"/>
    </row>
    <row r="17" spans="1:11" ht="12">
      <c r="A17" s="17">
        <v>2</v>
      </c>
      <c r="B17" s="33" t="s">
        <v>182</v>
      </c>
      <c r="C17" s="44">
        <f t="shared" si="1"/>
        <v>0.022615740740740742</v>
      </c>
      <c r="D17" s="17">
        <f t="shared" si="2"/>
        <v>91</v>
      </c>
      <c r="E17" s="21">
        <v>3</v>
      </c>
      <c r="F17" s="17">
        <v>15</v>
      </c>
      <c r="G17" s="33" t="s">
        <v>174</v>
      </c>
      <c r="H17" s="75">
        <v>0.024085648148148148</v>
      </c>
      <c r="I17" s="19">
        <v>86</v>
      </c>
      <c r="J17" s="59">
        <f t="shared" si="3"/>
        <v>0.0048171296296296295</v>
      </c>
      <c r="K17" s="41"/>
    </row>
    <row r="18" spans="1:11" ht="12.75">
      <c r="A18" s="17">
        <v>3</v>
      </c>
      <c r="B18" s="64" t="s">
        <v>194</v>
      </c>
      <c r="C18" s="44">
        <f t="shared" si="1"/>
        <v>0.02314814814814815</v>
      </c>
      <c r="D18" s="17">
        <f t="shared" si="2"/>
        <v>90</v>
      </c>
      <c r="E18" s="21">
        <v>3</v>
      </c>
      <c r="F18" s="17">
        <v>16</v>
      </c>
      <c r="G18" s="1" t="s">
        <v>69</v>
      </c>
      <c r="H18" s="75">
        <v>0.024224537037037034</v>
      </c>
      <c r="I18" s="19">
        <v>85</v>
      </c>
      <c r="J18" s="59">
        <f t="shared" si="3"/>
        <v>0.004844907407407407</v>
      </c>
      <c r="K18" s="41"/>
    </row>
    <row r="19" spans="1:11" ht="12.75">
      <c r="A19" s="10">
        <v>4</v>
      </c>
      <c r="B19" s="69" t="s">
        <v>35</v>
      </c>
      <c r="C19" s="45">
        <f t="shared" si="1"/>
        <v>0.023587962962962963</v>
      </c>
      <c r="D19" s="10">
        <f t="shared" si="2"/>
        <v>87</v>
      </c>
      <c r="E19" s="23">
        <v>3</v>
      </c>
      <c r="F19" s="17">
        <v>17</v>
      </c>
      <c r="G19" s="33" t="s">
        <v>39</v>
      </c>
      <c r="H19" s="75">
        <v>0.024340277777777777</v>
      </c>
      <c r="I19" s="19">
        <v>84</v>
      </c>
      <c r="J19" s="59">
        <f t="shared" si="3"/>
        <v>0.004868055555555555</v>
      </c>
      <c r="K19" s="41"/>
    </row>
    <row r="20" spans="1:11" ht="12.75">
      <c r="A20" s="16">
        <v>1</v>
      </c>
      <c r="B20" s="63" t="s">
        <v>69</v>
      </c>
      <c r="C20" s="43">
        <f t="shared" si="1"/>
        <v>0.024224537037037034</v>
      </c>
      <c r="D20" s="16">
        <f t="shared" si="2"/>
        <v>85</v>
      </c>
      <c r="E20" s="90">
        <v>4</v>
      </c>
      <c r="F20" s="17">
        <v>18</v>
      </c>
      <c r="G20" s="1" t="s">
        <v>247</v>
      </c>
      <c r="H20" s="75">
        <v>0.024398148148148145</v>
      </c>
      <c r="I20" s="19" t="s">
        <v>84</v>
      </c>
      <c r="J20" s="59">
        <f t="shared" si="3"/>
        <v>0.004879629629629629</v>
      </c>
      <c r="K20" s="41"/>
    </row>
    <row r="21" spans="1:11" ht="12.75">
      <c r="A21" s="17">
        <v>2</v>
      </c>
      <c r="B21" s="64" t="s">
        <v>25</v>
      </c>
      <c r="C21" s="44">
        <f t="shared" si="1"/>
        <v>0.024756944444444443</v>
      </c>
      <c r="D21" s="17">
        <f t="shared" si="2"/>
        <v>83</v>
      </c>
      <c r="E21" s="22">
        <v>4</v>
      </c>
      <c r="F21" s="17">
        <v>19</v>
      </c>
      <c r="G21" s="33" t="s">
        <v>25</v>
      </c>
      <c r="H21" s="75">
        <v>0.024756944444444443</v>
      </c>
      <c r="I21" s="19">
        <v>83</v>
      </c>
      <c r="J21" s="59">
        <f t="shared" si="3"/>
        <v>0.004951388888888889</v>
      </c>
      <c r="K21" s="41"/>
    </row>
    <row r="22" spans="1:11" ht="12">
      <c r="A22" s="17">
        <v>3</v>
      </c>
      <c r="B22" s="33" t="s">
        <v>248</v>
      </c>
      <c r="C22" s="44">
        <f t="shared" si="1"/>
        <v>0.024861111111111108</v>
      </c>
      <c r="D22" s="17">
        <f t="shared" si="2"/>
        <v>82</v>
      </c>
      <c r="E22" s="22">
        <v>4</v>
      </c>
      <c r="F22" s="17">
        <v>20</v>
      </c>
      <c r="G22" s="1" t="s">
        <v>248</v>
      </c>
      <c r="H22" s="75">
        <v>0.024861111111111108</v>
      </c>
      <c r="I22" s="19">
        <v>82</v>
      </c>
      <c r="J22" s="59">
        <f t="shared" si="3"/>
        <v>0.004972222222222222</v>
      </c>
      <c r="K22" s="41"/>
    </row>
    <row r="23" spans="1:11" ht="12">
      <c r="A23" s="17">
        <v>4</v>
      </c>
      <c r="B23" s="33" t="s">
        <v>42</v>
      </c>
      <c r="C23" s="44">
        <f t="shared" si="1"/>
        <v>0.025451388888888888</v>
      </c>
      <c r="D23" s="17">
        <f t="shared" si="2"/>
        <v>81</v>
      </c>
      <c r="E23" s="22">
        <v>4</v>
      </c>
      <c r="F23" s="17">
        <v>21</v>
      </c>
      <c r="G23" s="33" t="s">
        <v>42</v>
      </c>
      <c r="H23" s="75">
        <v>0.025451388888888888</v>
      </c>
      <c r="I23" s="19">
        <v>81</v>
      </c>
      <c r="J23" s="59">
        <f t="shared" si="3"/>
        <v>0.005090277777777778</v>
      </c>
      <c r="K23" s="41"/>
    </row>
    <row r="24" spans="1:11" ht="12">
      <c r="A24" s="17">
        <v>5</v>
      </c>
      <c r="B24" s="33" t="s">
        <v>45</v>
      </c>
      <c r="C24" s="44">
        <f t="shared" si="1"/>
        <v>0.025567129629629634</v>
      </c>
      <c r="D24" s="17">
        <f t="shared" si="2"/>
        <v>80</v>
      </c>
      <c r="E24" s="22">
        <v>4</v>
      </c>
      <c r="F24" s="17">
        <v>22</v>
      </c>
      <c r="G24" s="33" t="s">
        <v>45</v>
      </c>
      <c r="H24" s="75">
        <v>0.025567129629629634</v>
      </c>
      <c r="I24" s="19">
        <v>80</v>
      </c>
      <c r="J24" s="59">
        <f t="shared" si="3"/>
        <v>0.005113425925925927</v>
      </c>
      <c r="K24" s="41"/>
    </row>
    <row r="25" spans="1:11" ht="12">
      <c r="A25" s="20">
        <v>6</v>
      </c>
      <c r="B25" s="33" t="s">
        <v>68</v>
      </c>
      <c r="C25" s="44">
        <f t="shared" si="1"/>
        <v>0.02568287037037037</v>
      </c>
      <c r="D25" s="17">
        <f t="shared" si="2"/>
        <v>79</v>
      </c>
      <c r="E25" s="22">
        <v>4</v>
      </c>
      <c r="F25" s="17">
        <v>23</v>
      </c>
      <c r="G25" s="1" t="s">
        <v>68</v>
      </c>
      <c r="H25" s="75">
        <v>0.02568287037037037</v>
      </c>
      <c r="I25" s="19">
        <v>79</v>
      </c>
      <c r="J25" s="59">
        <f t="shared" si="3"/>
        <v>0.005136574074074074</v>
      </c>
      <c r="K25" s="41"/>
    </row>
    <row r="26" spans="1:11" ht="12.75">
      <c r="A26" s="17">
        <v>7</v>
      </c>
      <c r="B26" s="64" t="s">
        <v>34</v>
      </c>
      <c r="C26" s="44">
        <f t="shared" si="1"/>
        <v>0.027928240740740743</v>
      </c>
      <c r="D26" s="17">
        <f t="shared" si="2"/>
        <v>73</v>
      </c>
      <c r="E26" s="22">
        <v>4</v>
      </c>
      <c r="F26" s="17">
        <v>24</v>
      </c>
      <c r="G26" s="33" t="s">
        <v>101</v>
      </c>
      <c r="H26" s="75">
        <v>0.026342592592592588</v>
      </c>
      <c r="I26" s="19">
        <v>78</v>
      </c>
      <c r="J26" s="59">
        <f t="shared" si="3"/>
        <v>0.005268518518518518</v>
      </c>
      <c r="K26" s="41"/>
    </row>
    <row r="27" spans="1:11" ht="12.75">
      <c r="A27" s="10">
        <v>8</v>
      </c>
      <c r="B27" s="69" t="s">
        <v>102</v>
      </c>
      <c r="C27" s="45">
        <f t="shared" si="1"/>
        <v>0.02829861111111111</v>
      </c>
      <c r="D27" s="10">
        <f t="shared" si="2"/>
        <v>72</v>
      </c>
      <c r="E27" s="23">
        <v>4</v>
      </c>
      <c r="F27" s="17">
        <v>25</v>
      </c>
      <c r="G27" s="1" t="s">
        <v>67</v>
      </c>
      <c r="H27" s="75">
        <v>0.027233796296296298</v>
      </c>
      <c r="I27" s="19">
        <v>77</v>
      </c>
      <c r="J27" s="59">
        <f t="shared" si="3"/>
        <v>0.00544675925925926</v>
      </c>
      <c r="K27" s="41"/>
    </row>
    <row r="28" spans="1:11" ht="12.75">
      <c r="A28" s="17">
        <v>1</v>
      </c>
      <c r="B28" t="s">
        <v>101</v>
      </c>
      <c r="C28" s="44">
        <f t="shared" si="1"/>
        <v>0.026342592592592588</v>
      </c>
      <c r="D28" s="17">
        <f t="shared" si="2"/>
        <v>78</v>
      </c>
      <c r="E28" s="22">
        <v>5</v>
      </c>
      <c r="F28" s="17">
        <v>26</v>
      </c>
      <c r="G28" s="33" t="s">
        <v>178</v>
      </c>
      <c r="H28" s="75">
        <v>0.027314814814814816</v>
      </c>
      <c r="I28" s="19">
        <v>76</v>
      </c>
      <c r="J28" s="59">
        <f t="shared" si="3"/>
        <v>0.005462962962962963</v>
      </c>
      <c r="K28" s="41"/>
    </row>
    <row r="29" spans="1:11" ht="12">
      <c r="A29" s="20">
        <v>2</v>
      </c>
      <c r="B29" s="1" t="s">
        <v>125</v>
      </c>
      <c r="C29" s="44">
        <f t="shared" si="1"/>
        <v>0.02753472222222222</v>
      </c>
      <c r="D29" s="17">
        <f t="shared" si="2"/>
        <v>75</v>
      </c>
      <c r="E29" s="22">
        <v>5</v>
      </c>
      <c r="F29" s="17">
        <v>27</v>
      </c>
      <c r="G29" s="33" t="s">
        <v>125</v>
      </c>
      <c r="H29" s="75">
        <v>0.02753472222222222</v>
      </c>
      <c r="I29" s="19">
        <v>75</v>
      </c>
      <c r="J29" s="59">
        <f t="shared" si="0"/>
        <v>0.0055069444444444445</v>
      </c>
      <c r="K29" s="41"/>
    </row>
    <row r="30" spans="1:11" ht="12.75">
      <c r="A30" s="20">
        <v>3</v>
      </c>
      <c r="B30" t="s">
        <v>98</v>
      </c>
      <c r="C30" s="44">
        <f t="shared" si="1"/>
        <v>0.028611111111111115</v>
      </c>
      <c r="D30" s="17">
        <f t="shared" si="2"/>
        <v>70</v>
      </c>
      <c r="E30" s="22">
        <v>5</v>
      </c>
      <c r="F30" s="17">
        <v>28</v>
      </c>
      <c r="G30" s="33" t="s">
        <v>58</v>
      </c>
      <c r="H30" s="75">
        <v>0.02773148148148148</v>
      </c>
      <c r="I30" s="19">
        <v>74</v>
      </c>
      <c r="J30" s="59">
        <f t="shared" si="0"/>
        <v>0.005546296296296296</v>
      </c>
      <c r="K30" s="41"/>
    </row>
    <row r="31" spans="1:11" ht="12">
      <c r="A31" s="17">
        <v>4</v>
      </c>
      <c r="B31" s="1" t="s">
        <v>27</v>
      </c>
      <c r="C31" s="44">
        <f t="shared" si="1"/>
        <v>0.028773148148148145</v>
      </c>
      <c r="D31" s="17">
        <f t="shared" si="2"/>
        <v>69</v>
      </c>
      <c r="E31" s="22">
        <v>5</v>
      </c>
      <c r="F31" s="17">
        <v>29</v>
      </c>
      <c r="G31" s="37" t="s">
        <v>34</v>
      </c>
      <c r="H31" s="75">
        <v>0.027928240740740743</v>
      </c>
      <c r="I31" s="19">
        <v>73</v>
      </c>
      <c r="J31" s="59">
        <f t="shared" si="0"/>
        <v>0.005585648148148149</v>
      </c>
      <c r="K31" s="41"/>
    </row>
    <row r="32" spans="1:11" ht="12">
      <c r="A32" s="17">
        <v>5</v>
      </c>
      <c r="B32" s="1" t="s">
        <v>59</v>
      </c>
      <c r="C32" s="44">
        <f t="shared" si="1"/>
        <v>0.03392361111111111</v>
      </c>
      <c r="D32" s="17">
        <f t="shared" si="2"/>
        <v>52</v>
      </c>
      <c r="E32" s="22">
        <v>5</v>
      </c>
      <c r="F32" s="17">
        <v>30</v>
      </c>
      <c r="G32" s="33" t="s">
        <v>102</v>
      </c>
      <c r="H32" s="75">
        <v>0.02829861111111111</v>
      </c>
      <c r="I32" s="19">
        <v>72</v>
      </c>
      <c r="J32" s="59">
        <f t="shared" si="0"/>
        <v>0.005659722222222222</v>
      </c>
      <c r="K32" s="41"/>
    </row>
    <row r="33" spans="1:11" ht="12">
      <c r="A33" s="16">
        <v>1</v>
      </c>
      <c r="B33" s="80" t="s">
        <v>178</v>
      </c>
      <c r="C33" s="43">
        <f t="shared" si="1"/>
        <v>0.027314814814814816</v>
      </c>
      <c r="D33" s="16">
        <f t="shared" si="2"/>
        <v>76</v>
      </c>
      <c r="E33" s="90">
        <v>6</v>
      </c>
      <c r="F33" s="17">
        <v>31</v>
      </c>
      <c r="G33" s="1" t="s">
        <v>28</v>
      </c>
      <c r="H33" s="75">
        <v>0.028391203703703707</v>
      </c>
      <c r="I33" s="19">
        <v>71</v>
      </c>
      <c r="J33" s="59">
        <f t="shared" si="0"/>
        <v>0.0056782407407407415</v>
      </c>
      <c r="K33" s="41"/>
    </row>
    <row r="34" spans="1:11" ht="12.75">
      <c r="A34" s="17">
        <v>2</v>
      </c>
      <c r="B34" s="186" t="s">
        <v>58</v>
      </c>
      <c r="C34" s="44">
        <f t="shared" si="1"/>
        <v>0.02773148148148148</v>
      </c>
      <c r="D34" s="17">
        <f t="shared" si="2"/>
        <v>74</v>
      </c>
      <c r="E34" s="22">
        <v>6</v>
      </c>
      <c r="F34" s="17">
        <v>32</v>
      </c>
      <c r="G34" s="33" t="s">
        <v>98</v>
      </c>
      <c r="H34" s="75">
        <v>0.028611111111111115</v>
      </c>
      <c r="I34" s="19">
        <v>70</v>
      </c>
      <c r="J34" s="59">
        <f t="shared" si="0"/>
        <v>0.005722222222222223</v>
      </c>
      <c r="K34" s="41"/>
    </row>
    <row r="35" spans="1:11" ht="12.75">
      <c r="A35" s="17">
        <v>3</v>
      </c>
      <c r="B35" s="186" t="s">
        <v>28</v>
      </c>
      <c r="C35" s="44">
        <f t="shared" si="1"/>
        <v>0.028391203703703707</v>
      </c>
      <c r="D35" s="17">
        <f t="shared" si="2"/>
        <v>71</v>
      </c>
      <c r="E35" s="22">
        <v>6</v>
      </c>
      <c r="F35" s="17">
        <v>33</v>
      </c>
      <c r="G35" s="33" t="s">
        <v>27</v>
      </c>
      <c r="H35" s="75">
        <v>0.028773148148148145</v>
      </c>
      <c r="I35" s="19">
        <v>69</v>
      </c>
      <c r="J35" s="59">
        <f t="shared" si="0"/>
        <v>0.005754629629629629</v>
      </c>
      <c r="K35" s="41"/>
    </row>
    <row r="36" spans="1:11" ht="12.75">
      <c r="A36" s="17">
        <v>4</v>
      </c>
      <c r="B36" s="64" t="s">
        <v>82</v>
      </c>
      <c r="C36" s="44">
        <f t="shared" si="1"/>
        <v>0.02883101851851852</v>
      </c>
      <c r="D36" s="17">
        <f t="shared" si="2"/>
        <v>68</v>
      </c>
      <c r="E36" s="22">
        <v>6</v>
      </c>
      <c r="F36" s="17">
        <v>34</v>
      </c>
      <c r="G36" s="1" t="s">
        <v>82</v>
      </c>
      <c r="H36" s="75">
        <v>0.02883101851851852</v>
      </c>
      <c r="I36" s="19">
        <v>68</v>
      </c>
      <c r="J36" s="59">
        <f t="shared" si="0"/>
        <v>0.005766203703703704</v>
      </c>
      <c r="K36" s="41"/>
    </row>
    <row r="37" spans="1:11" ht="12.75">
      <c r="A37" s="17">
        <v>5</v>
      </c>
      <c r="B37" s="64" t="s">
        <v>29</v>
      </c>
      <c r="C37" s="44">
        <f t="shared" si="1"/>
        <v>0.028993055555555553</v>
      </c>
      <c r="D37" s="17">
        <f t="shared" si="2"/>
        <v>67</v>
      </c>
      <c r="E37" s="22">
        <v>6</v>
      </c>
      <c r="F37" s="17">
        <v>35</v>
      </c>
      <c r="G37" s="37" t="s">
        <v>29</v>
      </c>
      <c r="H37" s="75">
        <v>0.028993055555555553</v>
      </c>
      <c r="I37" s="19">
        <v>67</v>
      </c>
      <c r="J37" s="59">
        <f t="shared" si="0"/>
        <v>0.00579861111111111</v>
      </c>
      <c r="K37" s="41"/>
    </row>
    <row r="38" spans="1:11" ht="12">
      <c r="A38" s="17">
        <v>6</v>
      </c>
      <c r="B38" s="33" t="s">
        <v>103</v>
      </c>
      <c r="C38" s="44">
        <f t="shared" si="1"/>
        <v>0.029386574074074075</v>
      </c>
      <c r="D38" s="17">
        <f t="shared" si="2"/>
        <v>65</v>
      </c>
      <c r="E38" s="22">
        <v>6</v>
      </c>
      <c r="F38" s="17">
        <v>36</v>
      </c>
      <c r="G38" s="1" t="s">
        <v>189</v>
      </c>
      <c r="H38" s="75">
        <v>0.029097222222222222</v>
      </c>
      <c r="I38" s="19">
        <v>66</v>
      </c>
      <c r="J38" s="59">
        <f t="shared" si="0"/>
        <v>0.005819444444444445</v>
      </c>
      <c r="K38" s="41"/>
    </row>
    <row r="39" spans="1:11" ht="12.75">
      <c r="A39" s="17">
        <v>7</v>
      </c>
      <c r="B39" s="64" t="s">
        <v>70</v>
      </c>
      <c r="C39" s="44">
        <f t="shared" si="1"/>
        <v>0.02952546296296296</v>
      </c>
      <c r="D39" s="17">
        <f t="shared" si="2"/>
        <v>64</v>
      </c>
      <c r="E39" s="22">
        <v>6</v>
      </c>
      <c r="F39" s="17">
        <v>37</v>
      </c>
      <c r="G39" s="1" t="s">
        <v>103</v>
      </c>
      <c r="H39" s="75">
        <v>0.029386574074074075</v>
      </c>
      <c r="I39" s="19">
        <v>65</v>
      </c>
      <c r="J39" s="59">
        <f t="shared" si="0"/>
        <v>0.005877314814814815</v>
      </c>
      <c r="K39" s="41"/>
    </row>
    <row r="40" spans="1:11" ht="12.75">
      <c r="A40" s="17">
        <v>8</v>
      </c>
      <c r="B40" s="64" t="s">
        <v>83</v>
      </c>
      <c r="C40" s="44">
        <f t="shared" si="1"/>
        <v>0.030104166666666668</v>
      </c>
      <c r="D40" s="17">
        <f t="shared" si="2"/>
        <v>63</v>
      </c>
      <c r="E40" s="22">
        <v>6</v>
      </c>
      <c r="F40" s="17">
        <v>38</v>
      </c>
      <c r="G40" s="37" t="s">
        <v>70</v>
      </c>
      <c r="H40" s="75">
        <v>0.02952546296296296</v>
      </c>
      <c r="I40" s="19">
        <v>64</v>
      </c>
      <c r="J40" s="59">
        <f t="shared" si="0"/>
        <v>0.005905092592592592</v>
      </c>
      <c r="K40" s="41"/>
    </row>
    <row r="41" spans="1:11" ht="12.75">
      <c r="A41" s="10">
        <v>9</v>
      </c>
      <c r="B41" s="69" t="s">
        <v>30</v>
      </c>
      <c r="C41" s="45">
        <f t="shared" si="1"/>
        <v>0.03053240740740741</v>
      </c>
      <c r="D41" s="10">
        <f t="shared" si="2"/>
        <v>62</v>
      </c>
      <c r="E41" s="23">
        <v>6</v>
      </c>
      <c r="F41" s="17">
        <v>39</v>
      </c>
      <c r="G41" s="33" t="s">
        <v>83</v>
      </c>
      <c r="H41" s="75">
        <v>0.030104166666666668</v>
      </c>
      <c r="I41" s="19">
        <v>63</v>
      </c>
      <c r="J41" s="59">
        <f t="shared" si="0"/>
        <v>0.006020833333333334</v>
      </c>
      <c r="K41" s="39"/>
    </row>
    <row r="42" spans="1:11" ht="12.75">
      <c r="A42" s="16">
        <v>1</v>
      </c>
      <c r="B42" s="63" t="s">
        <v>189</v>
      </c>
      <c r="C42" s="43">
        <f t="shared" si="1"/>
        <v>0.029097222222222222</v>
      </c>
      <c r="D42" s="16">
        <f t="shared" si="2"/>
        <v>66</v>
      </c>
      <c r="E42" s="90">
        <v>7</v>
      </c>
      <c r="F42" s="94">
        <v>40</v>
      </c>
      <c r="G42" s="1" t="s">
        <v>30</v>
      </c>
      <c r="H42" s="75">
        <v>0.03053240740740741</v>
      </c>
      <c r="I42" s="19">
        <v>62</v>
      </c>
      <c r="J42" s="59">
        <f t="shared" si="0"/>
        <v>0.006106481481481482</v>
      </c>
      <c r="K42" s="39"/>
    </row>
    <row r="43" spans="1:10" ht="12.75">
      <c r="A43" s="17">
        <v>2</v>
      </c>
      <c r="B43" s="64" t="s">
        <v>71</v>
      </c>
      <c r="C43" s="44">
        <f t="shared" si="1"/>
        <v>0.03116898148148148</v>
      </c>
      <c r="D43" s="17">
        <f t="shared" si="2"/>
        <v>61</v>
      </c>
      <c r="E43" s="22">
        <v>7</v>
      </c>
      <c r="F43" s="94">
        <v>41</v>
      </c>
      <c r="G43" s="1" t="s">
        <v>71</v>
      </c>
      <c r="H43" s="75">
        <v>0.03116898148148148</v>
      </c>
      <c r="I43" s="19">
        <v>61</v>
      </c>
      <c r="J43" s="59">
        <f t="shared" si="0"/>
        <v>0.006233796296296296</v>
      </c>
    </row>
    <row r="44" spans="1:10" ht="12">
      <c r="A44" s="17">
        <v>3</v>
      </c>
      <c r="B44" s="33" t="s">
        <v>50</v>
      </c>
      <c r="C44" s="44">
        <f t="shared" si="1"/>
        <v>0.03127314814814815</v>
      </c>
      <c r="D44" s="17">
        <f t="shared" si="2"/>
        <v>60</v>
      </c>
      <c r="E44" s="68">
        <v>7</v>
      </c>
      <c r="F44" s="94">
        <v>42</v>
      </c>
      <c r="G44" s="33" t="s">
        <v>50</v>
      </c>
      <c r="H44" s="75">
        <v>0.03127314814814815</v>
      </c>
      <c r="I44" s="19">
        <v>60</v>
      </c>
      <c r="J44" s="59">
        <f t="shared" si="0"/>
        <v>0.006254629629629629</v>
      </c>
    </row>
    <row r="45" spans="1:10" ht="12.75">
      <c r="A45" s="17">
        <v>4</v>
      </c>
      <c r="B45" s="186" t="s">
        <v>72</v>
      </c>
      <c r="C45" s="44">
        <f t="shared" si="1"/>
        <v>0.03184027777777778</v>
      </c>
      <c r="D45" s="17">
        <f t="shared" si="2"/>
        <v>58</v>
      </c>
      <c r="E45" s="22">
        <v>7</v>
      </c>
      <c r="F45" s="94">
        <v>43</v>
      </c>
      <c r="G45" s="33" t="s">
        <v>181</v>
      </c>
      <c r="H45" s="75">
        <v>0.03149305555555556</v>
      </c>
      <c r="I45" s="19">
        <v>59</v>
      </c>
      <c r="J45" s="59">
        <f t="shared" si="0"/>
        <v>0.006298611111111112</v>
      </c>
    </row>
    <row r="46" spans="1:10" ht="12">
      <c r="A46" s="17">
        <v>5</v>
      </c>
      <c r="B46" s="33" t="s">
        <v>31</v>
      </c>
      <c r="C46" s="44">
        <f t="shared" si="1"/>
        <v>0.032997685185185185</v>
      </c>
      <c r="D46" s="17">
        <f t="shared" si="2"/>
        <v>57</v>
      </c>
      <c r="E46" s="22">
        <v>7</v>
      </c>
      <c r="F46" s="94">
        <v>44</v>
      </c>
      <c r="G46" s="37" t="s">
        <v>72</v>
      </c>
      <c r="H46" s="75">
        <v>0.03184027777777778</v>
      </c>
      <c r="I46" s="19">
        <v>58</v>
      </c>
      <c r="J46" s="59">
        <f t="shared" si="0"/>
        <v>0.006368055555555556</v>
      </c>
    </row>
    <row r="47" spans="1:10" ht="12.75">
      <c r="A47" s="17">
        <v>6</v>
      </c>
      <c r="B47" s="64" t="s">
        <v>47</v>
      </c>
      <c r="C47" s="44">
        <f t="shared" si="1"/>
        <v>0.033136574074074075</v>
      </c>
      <c r="D47" s="17">
        <f t="shared" si="2"/>
        <v>56</v>
      </c>
      <c r="E47" s="22">
        <v>7</v>
      </c>
      <c r="F47" s="94">
        <v>45</v>
      </c>
      <c r="G47" s="33" t="s">
        <v>31</v>
      </c>
      <c r="H47" s="75">
        <v>0.032997685185185185</v>
      </c>
      <c r="I47" s="19">
        <v>57</v>
      </c>
      <c r="J47" s="59">
        <f t="shared" si="0"/>
        <v>0.0065995370370370374</v>
      </c>
    </row>
    <row r="48" spans="1:10" ht="12.75">
      <c r="A48" s="17">
        <v>7</v>
      </c>
      <c r="B48" s="64" t="s">
        <v>77</v>
      </c>
      <c r="C48" s="44">
        <f t="shared" si="1"/>
        <v>0.03335648148148148</v>
      </c>
      <c r="D48" s="17">
        <f t="shared" si="2"/>
        <v>55</v>
      </c>
      <c r="E48" s="22">
        <v>7</v>
      </c>
      <c r="F48" s="94">
        <v>46</v>
      </c>
      <c r="G48" s="37" t="s">
        <v>47</v>
      </c>
      <c r="H48" s="75">
        <v>0.033136574074074075</v>
      </c>
      <c r="I48" s="19">
        <v>56</v>
      </c>
      <c r="J48" s="59">
        <f t="shared" si="0"/>
        <v>0.006627314814814815</v>
      </c>
    </row>
    <row r="49" spans="1:10" ht="12">
      <c r="A49" s="17">
        <v>8</v>
      </c>
      <c r="B49" s="33" t="s">
        <v>73</v>
      </c>
      <c r="C49" s="44">
        <f t="shared" si="1"/>
        <v>0.03342592592592592</v>
      </c>
      <c r="D49" s="17">
        <f t="shared" si="2"/>
        <v>54</v>
      </c>
      <c r="E49" s="22">
        <v>7</v>
      </c>
      <c r="F49" s="94">
        <v>47</v>
      </c>
      <c r="G49" s="37" t="s">
        <v>77</v>
      </c>
      <c r="H49" s="75">
        <v>0.03335648148148148</v>
      </c>
      <c r="I49" s="19">
        <v>55</v>
      </c>
      <c r="J49" s="59">
        <f t="shared" si="0"/>
        <v>0.006671296296296296</v>
      </c>
    </row>
    <row r="50" spans="1:10" ht="12.75">
      <c r="A50" s="17">
        <v>9</v>
      </c>
      <c r="B50" s="64" t="s">
        <v>163</v>
      </c>
      <c r="C50" s="44">
        <f t="shared" si="1"/>
        <v>0.033888888888888885</v>
      </c>
      <c r="D50" s="17">
        <f t="shared" si="2"/>
        <v>53</v>
      </c>
      <c r="E50" s="22">
        <v>7</v>
      </c>
      <c r="F50" s="94">
        <v>48</v>
      </c>
      <c r="G50" s="37" t="s">
        <v>73</v>
      </c>
      <c r="H50" s="75">
        <v>0.03342592592592592</v>
      </c>
      <c r="I50" s="19">
        <v>54</v>
      </c>
      <c r="J50" s="59">
        <f t="shared" si="0"/>
        <v>0.006685185185185185</v>
      </c>
    </row>
    <row r="51" spans="1:10" ht="12.75">
      <c r="A51" s="17">
        <v>10</v>
      </c>
      <c r="B51" s="64" t="s">
        <v>56</v>
      </c>
      <c r="C51" s="44">
        <f t="shared" si="1"/>
        <v>0.03591435185185186</v>
      </c>
      <c r="D51" s="17">
        <f t="shared" si="2"/>
        <v>49</v>
      </c>
      <c r="E51" s="22">
        <v>7</v>
      </c>
      <c r="F51" s="94">
        <v>49</v>
      </c>
      <c r="G51" s="1" t="s">
        <v>163</v>
      </c>
      <c r="H51" s="75">
        <v>0.033888888888888885</v>
      </c>
      <c r="I51" s="19">
        <v>53</v>
      </c>
      <c r="J51" s="59">
        <f t="shared" si="0"/>
        <v>0.006777777777777777</v>
      </c>
    </row>
    <row r="52" spans="1:10" ht="12.75" customHeight="1">
      <c r="A52" s="17">
        <v>11</v>
      </c>
      <c r="B52" s="3" t="s">
        <v>185</v>
      </c>
      <c r="C52" s="44">
        <f t="shared" si="1"/>
        <v>0.038599537037037036</v>
      </c>
      <c r="D52" s="17">
        <f t="shared" si="2"/>
        <v>48</v>
      </c>
      <c r="E52" s="187">
        <v>7</v>
      </c>
      <c r="F52" s="17">
        <v>50</v>
      </c>
      <c r="G52" s="33" t="s">
        <v>59</v>
      </c>
      <c r="H52" s="75">
        <v>0.03392361111111111</v>
      </c>
      <c r="I52" s="19">
        <v>52</v>
      </c>
      <c r="J52" s="59">
        <f t="shared" si="0"/>
        <v>0.006784722222222222</v>
      </c>
    </row>
    <row r="53" spans="1:10" ht="12.75" customHeight="1">
      <c r="A53" s="16">
        <v>1</v>
      </c>
      <c r="B53" s="80" t="s">
        <v>181</v>
      </c>
      <c r="C53" s="43">
        <f t="shared" si="1"/>
        <v>0.03149305555555556</v>
      </c>
      <c r="D53" s="16">
        <f t="shared" si="2"/>
        <v>59</v>
      </c>
      <c r="E53" s="188">
        <v>8</v>
      </c>
      <c r="F53" s="17">
        <v>51</v>
      </c>
      <c r="G53" s="33" t="s">
        <v>75</v>
      </c>
      <c r="H53" s="75">
        <v>0.0350462962962963</v>
      </c>
      <c r="I53" s="19">
        <v>51</v>
      </c>
      <c r="J53" s="59">
        <f t="shared" si="0"/>
        <v>0.007009259259259259</v>
      </c>
    </row>
    <row r="54" spans="1:10" ht="12.75" customHeight="1">
      <c r="A54" s="17">
        <v>2</v>
      </c>
      <c r="B54" s="3" t="s">
        <v>75</v>
      </c>
      <c r="C54" s="44">
        <f t="shared" si="1"/>
        <v>0.0350462962962963</v>
      </c>
      <c r="D54" s="17">
        <f t="shared" si="2"/>
        <v>51</v>
      </c>
      <c r="E54" s="187">
        <v>8</v>
      </c>
      <c r="F54" s="17">
        <v>52</v>
      </c>
      <c r="G54" s="37" t="s">
        <v>57</v>
      </c>
      <c r="H54" s="75">
        <v>0.0352662037037037</v>
      </c>
      <c r="I54" s="19">
        <v>50</v>
      </c>
      <c r="J54" s="59">
        <f t="shared" si="0"/>
        <v>0.00705324074074074</v>
      </c>
    </row>
    <row r="55" spans="1:10" ht="12.75" customHeight="1">
      <c r="A55" s="17">
        <v>3</v>
      </c>
      <c r="B55" s="3" t="s">
        <v>57</v>
      </c>
      <c r="C55" s="44">
        <f t="shared" si="1"/>
        <v>0.0352662037037037</v>
      </c>
      <c r="D55" s="17">
        <f t="shared" si="2"/>
        <v>50</v>
      </c>
      <c r="E55" s="187">
        <v>8</v>
      </c>
      <c r="F55" s="17">
        <v>53</v>
      </c>
      <c r="G55" s="33" t="s">
        <v>56</v>
      </c>
      <c r="H55" s="75">
        <v>0.03591435185185186</v>
      </c>
      <c r="I55" s="19">
        <v>49</v>
      </c>
      <c r="J55" s="59">
        <f t="shared" si="0"/>
        <v>0.007182870370370372</v>
      </c>
    </row>
    <row r="56" spans="1:10" ht="12.75" customHeight="1">
      <c r="A56" s="17">
        <v>4</v>
      </c>
      <c r="B56" s="3" t="s">
        <v>177</v>
      </c>
      <c r="C56" s="44">
        <f t="shared" si="1"/>
        <v>0.03961805555555555</v>
      </c>
      <c r="D56" s="17">
        <f t="shared" si="2"/>
        <v>47</v>
      </c>
      <c r="E56" s="187">
        <v>8</v>
      </c>
      <c r="F56" s="17">
        <v>54</v>
      </c>
      <c r="G56" s="33" t="s">
        <v>185</v>
      </c>
      <c r="H56" s="75">
        <v>0.038599537037037036</v>
      </c>
      <c r="I56" s="19">
        <v>48</v>
      </c>
      <c r="J56" s="59">
        <f t="shared" si="0"/>
        <v>0.007719907407407407</v>
      </c>
    </row>
    <row r="57" spans="1:10" ht="12.75" customHeight="1">
      <c r="A57" s="10">
        <v>5</v>
      </c>
      <c r="B57" s="182" t="s">
        <v>38</v>
      </c>
      <c r="C57" s="45">
        <f>VLOOKUP($B57,$G$2:$I$58,2,FALSE)</f>
        <v>0.04369212962962963</v>
      </c>
      <c r="D57" s="10">
        <f>VLOOKUP($B57,$G$2:$I$58,3,FALSE)</f>
        <v>46</v>
      </c>
      <c r="E57" s="189">
        <v>8</v>
      </c>
      <c r="F57" s="17">
        <v>55</v>
      </c>
      <c r="G57" s="33" t="s">
        <v>177</v>
      </c>
      <c r="H57" s="75">
        <v>0.03961805555555555</v>
      </c>
      <c r="I57" s="19">
        <v>47</v>
      </c>
      <c r="J57" s="59">
        <f t="shared" si="0"/>
        <v>0.00792361111111111</v>
      </c>
    </row>
    <row r="58" spans="5:10" ht="12.75" customHeight="1">
      <c r="E58" s="1"/>
      <c r="F58" s="10">
        <v>56</v>
      </c>
      <c r="G58" s="38" t="s">
        <v>38</v>
      </c>
      <c r="H58" s="79">
        <v>0.04369212962962963</v>
      </c>
      <c r="I58" s="31">
        <v>46</v>
      </c>
      <c r="J58" s="61">
        <f t="shared" si="0"/>
        <v>0.008738425925925926</v>
      </c>
    </row>
    <row r="59" spans="5:8" ht="10.5" customHeight="1">
      <c r="E59" s="1"/>
      <c r="F59" s="1"/>
      <c r="H59" s="65"/>
    </row>
    <row r="60" spans="5:8" ht="10.5" customHeight="1">
      <c r="E60" s="1"/>
      <c r="F60" s="1"/>
      <c r="H60" s="65"/>
    </row>
    <row r="61" spans="5:8" ht="10.5" customHeight="1">
      <c r="E61" s="1"/>
      <c r="F61" s="1"/>
      <c r="H61" s="65"/>
    </row>
    <row r="62" spans="5:8" ht="10.5" customHeight="1">
      <c r="E62" s="1"/>
      <c r="F62" s="1"/>
      <c r="H62" s="65"/>
    </row>
    <row r="63" spans="5:8" ht="10.5" customHeight="1">
      <c r="E63" s="1"/>
      <c r="F63" s="1"/>
      <c r="H63" s="65"/>
    </row>
    <row r="64" spans="5:8" ht="10.5" customHeight="1">
      <c r="E64" s="1"/>
      <c r="F64" s="1"/>
      <c r="H64" s="65"/>
    </row>
    <row r="65" spans="5:8" ht="10.5" customHeight="1">
      <c r="E65" s="1"/>
      <c r="F65" s="1"/>
      <c r="H65" s="65"/>
    </row>
    <row r="66" spans="5:8" ht="10.5" customHeight="1">
      <c r="E66" s="1"/>
      <c r="F66" s="1"/>
      <c r="H66" s="65"/>
    </row>
    <row r="67" spans="5:8" ht="10.5" customHeight="1">
      <c r="E67" s="1"/>
      <c r="F67" s="1"/>
      <c r="H67" s="65"/>
    </row>
    <row r="68" spans="5:8" ht="10.5" customHeight="1">
      <c r="E68" s="1"/>
      <c r="F68" s="1"/>
      <c r="H68" s="65"/>
    </row>
    <row r="69" spans="5:8" ht="10.5" customHeight="1">
      <c r="E69" s="1"/>
      <c r="F69" s="1"/>
      <c r="H69" s="65"/>
    </row>
    <row r="70" spans="5:8" ht="10.5" customHeight="1">
      <c r="E70" s="1"/>
      <c r="F70" s="1"/>
      <c r="H70" s="65"/>
    </row>
    <row r="71" spans="5:8" ht="10.5" customHeight="1">
      <c r="E71" s="1"/>
      <c r="F71" s="1"/>
      <c r="H71" s="65"/>
    </row>
    <row r="72" spans="5:8" ht="10.5" customHeight="1">
      <c r="E72" s="1"/>
      <c r="F72" s="1"/>
      <c r="H72" s="65"/>
    </row>
    <row r="73" spans="5:8" ht="10.5" customHeight="1">
      <c r="E73" s="1"/>
      <c r="F73" s="1"/>
      <c r="H73" s="1"/>
    </row>
    <row r="74" spans="5:8" ht="10.5" customHeight="1">
      <c r="E74" s="1"/>
      <c r="F74" s="1"/>
      <c r="H74" s="1"/>
    </row>
    <row r="75" spans="5:8" ht="10.5" customHeight="1">
      <c r="E75" s="1"/>
      <c r="F75" s="1"/>
      <c r="H75" s="1"/>
    </row>
    <row r="76" spans="5:8" ht="10.5" customHeight="1">
      <c r="E76" s="1"/>
      <c r="F76" s="1"/>
      <c r="H76" s="1"/>
    </row>
    <row r="77" spans="5:8" ht="10.5" customHeight="1">
      <c r="E77" s="1"/>
      <c r="F77" s="1"/>
      <c r="H77" s="1"/>
    </row>
    <row r="78" spans="5:8" ht="10.5" customHeight="1">
      <c r="E78" s="1"/>
      <c r="F78" s="1"/>
      <c r="H78" s="1"/>
    </row>
    <row r="79" spans="5:8" ht="10.5" customHeight="1">
      <c r="E79" s="1"/>
      <c r="F79" s="1"/>
      <c r="H79" s="1"/>
    </row>
    <row r="80" spans="5:8" ht="10.5" customHeight="1">
      <c r="E80" s="1"/>
      <c r="F80" s="1"/>
      <c r="H80" s="1"/>
    </row>
    <row r="81" spans="5:8" ht="10.5" customHeight="1">
      <c r="E81" s="1"/>
      <c r="F81" s="1"/>
      <c r="H81" s="1"/>
    </row>
    <row r="82" spans="5:8" ht="10.5" customHeight="1">
      <c r="E82" s="1"/>
      <c r="F82" s="1"/>
      <c r="H82" s="1"/>
    </row>
    <row r="83" spans="5:8" ht="10.5" customHeight="1">
      <c r="E83" s="1"/>
      <c r="F83" s="1"/>
      <c r="H83" s="1"/>
    </row>
    <row r="84" spans="5:8" ht="10.5" customHeight="1">
      <c r="E84" s="1"/>
      <c r="F84" s="1"/>
      <c r="H84" s="1"/>
    </row>
    <row r="85" spans="5:8" ht="10.5" customHeight="1">
      <c r="E85" s="1"/>
      <c r="F85" s="1"/>
      <c r="H85" s="1"/>
    </row>
    <row r="86" spans="5:8" ht="10.5" customHeight="1">
      <c r="E86" s="1"/>
      <c r="F86" s="1"/>
      <c r="H86" s="1"/>
    </row>
    <row r="87" spans="5:8" ht="10.5" customHeight="1">
      <c r="E87" s="1"/>
      <c r="F87" s="1"/>
      <c r="H87" s="1"/>
    </row>
    <row r="88" spans="5:8" ht="10.5" customHeight="1">
      <c r="E88" s="1"/>
      <c r="F88" s="1"/>
      <c r="H88" s="1"/>
    </row>
    <row r="89" spans="5:8" ht="10.5" customHeight="1">
      <c r="E89" s="1"/>
      <c r="F89" s="1"/>
      <c r="H89" s="1"/>
    </row>
    <row r="90" spans="5:8" ht="10.5" customHeight="1">
      <c r="E90" s="1"/>
      <c r="F90" s="1"/>
      <c r="H90" s="1"/>
    </row>
    <row r="91" spans="5:8" ht="10.5" customHeight="1">
      <c r="E91" s="1"/>
      <c r="F91" s="1"/>
      <c r="H91" s="1"/>
    </row>
    <row r="92" spans="5:8" ht="10.5" customHeight="1">
      <c r="E92" s="1"/>
      <c r="F92" s="1"/>
      <c r="H92" s="1"/>
    </row>
    <row r="93" spans="5:8" ht="10.5" customHeight="1">
      <c r="E93" s="1"/>
      <c r="F93" s="1"/>
      <c r="H93" s="1"/>
    </row>
    <row r="94" spans="5:8" ht="10.5" customHeight="1">
      <c r="E94" s="1"/>
      <c r="F94" s="1"/>
      <c r="H94" s="1"/>
    </row>
    <row r="95" spans="5:8" ht="10.5" customHeight="1">
      <c r="E95" s="1"/>
      <c r="F95" s="1"/>
      <c r="H95" s="1"/>
    </row>
    <row r="96" spans="5:8" ht="10.5" customHeight="1">
      <c r="E96" s="1"/>
      <c r="F96" s="1"/>
      <c r="H96" s="1"/>
    </row>
    <row r="97" spans="5:8" ht="10.5" customHeight="1">
      <c r="E97" s="1"/>
      <c r="F97" s="1"/>
      <c r="H97" s="1"/>
    </row>
    <row r="98" spans="5:8" ht="10.5" customHeight="1">
      <c r="E98" s="1"/>
      <c r="F98" s="1"/>
      <c r="H98" s="1"/>
    </row>
    <row r="99" spans="5:8" ht="10.5" customHeight="1">
      <c r="E99" s="1"/>
      <c r="F99" s="1"/>
      <c r="H99" s="1"/>
    </row>
    <row r="100" spans="5:8" ht="10.5" customHeight="1">
      <c r="E100" s="1"/>
      <c r="F100" s="1"/>
      <c r="H100" s="1"/>
    </row>
    <row r="101" spans="5:8" ht="10.5" customHeight="1">
      <c r="E101" s="1"/>
      <c r="F101" s="1"/>
      <c r="H101" s="1"/>
    </row>
    <row r="102" spans="5:8" ht="10.5" customHeight="1">
      <c r="E102" s="1"/>
      <c r="F102" s="1"/>
      <c r="H102" s="1"/>
    </row>
    <row r="103" spans="5:8" ht="10.5" customHeight="1">
      <c r="E103" s="1"/>
      <c r="F103" s="1"/>
      <c r="H103" s="1"/>
    </row>
    <row r="104" spans="5:8" ht="10.5" customHeight="1">
      <c r="E104" s="1"/>
      <c r="F104" s="1"/>
      <c r="H104" s="1"/>
    </row>
    <row r="105" spans="5:8" ht="10.5" customHeight="1">
      <c r="E105" s="1"/>
      <c r="F105" s="1"/>
      <c r="H105" s="1"/>
    </row>
    <row r="106" spans="5:8" ht="10.5" customHeight="1">
      <c r="E106" s="1"/>
      <c r="F106" s="1"/>
      <c r="H106" s="1"/>
    </row>
    <row r="107" spans="5:8" ht="10.5" customHeight="1">
      <c r="E107" s="1"/>
      <c r="F107" s="1"/>
      <c r="H107" s="1"/>
    </row>
    <row r="108" spans="5:8" ht="10.5" customHeight="1">
      <c r="E108" s="1"/>
      <c r="F108" s="1"/>
      <c r="H108" s="1"/>
    </row>
    <row r="109" spans="5:8" ht="10.5" customHeight="1">
      <c r="E109" s="1"/>
      <c r="F109" s="1"/>
      <c r="H109" s="1"/>
    </row>
    <row r="110" spans="5:8" ht="10.5" customHeight="1">
      <c r="E110" s="1"/>
      <c r="F110" s="1"/>
      <c r="H110" s="1"/>
    </row>
    <row r="111" spans="5:8" ht="10.5" customHeight="1">
      <c r="E111" s="1"/>
      <c r="F111" s="1"/>
      <c r="H111" s="1"/>
    </row>
    <row r="112" spans="5:8" ht="10.5" customHeight="1">
      <c r="E112" s="1"/>
      <c r="F112" s="1"/>
      <c r="H112" s="1"/>
    </row>
    <row r="113" spans="5:8" ht="10.5" customHeight="1">
      <c r="E113" s="1"/>
      <c r="F113" s="1"/>
      <c r="H113" s="1"/>
    </row>
    <row r="114" spans="5:8" ht="10.5" customHeight="1">
      <c r="E114" s="1"/>
      <c r="F114" s="1"/>
      <c r="H114" s="1"/>
    </row>
    <row r="115" spans="5:8" ht="10.5" customHeight="1">
      <c r="E115" s="1"/>
      <c r="F115" s="1"/>
      <c r="H115" s="1"/>
    </row>
    <row r="116" spans="5:8" ht="10.5" customHeight="1">
      <c r="E116" s="1"/>
      <c r="F116" s="1"/>
      <c r="H116" s="1"/>
    </row>
    <row r="117" spans="5:8" ht="10.5" customHeight="1">
      <c r="E117" s="1"/>
      <c r="F117" s="1"/>
      <c r="H117" s="1"/>
    </row>
    <row r="118" spans="5:8" ht="10.5" customHeight="1">
      <c r="E118" s="1"/>
      <c r="F118" s="1"/>
      <c r="H118" s="1"/>
    </row>
    <row r="119" spans="5:8" ht="10.5" customHeight="1">
      <c r="E119" s="1"/>
      <c r="F119" s="1"/>
      <c r="H119" s="1"/>
    </row>
    <row r="120" spans="5:8" ht="10.5" customHeight="1">
      <c r="E120" s="1"/>
      <c r="F120" s="1"/>
      <c r="H120" s="1"/>
    </row>
    <row r="121" spans="5:8" ht="10.5" customHeight="1">
      <c r="E121" s="1"/>
      <c r="F121" s="1"/>
      <c r="H121" s="1"/>
    </row>
    <row r="122" spans="5:8" ht="10.5" customHeight="1">
      <c r="E122" s="1"/>
      <c r="F122" s="1"/>
      <c r="H122" s="1"/>
    </row>
    <row r="123" spans="5:8" ht="10.5" customHeight="1">
      <c r="E123" s="1"/>
      <c r="F123" s="1"/>
      <c r="H123" s="1"/>
    </row>
    <row r="124" spans="5:8" ht="10.5" customHeight="1">
      <c r="E124" s="1"/>
      <c r="F124" s="1"/>
      <c r="H124" s="1"/>
    </row>
    <row r="125" spans="5:8" ht="10.5" customHeight="1">
      <c r="E125" s="1"/>
      <c r="F125" s="1"/>
      <c r="H125" s="1"/>
    </row>
    <row r="126" spans="5:8" ht="10.5" customHeight="1">
      <c r="E126" s="1"/>
      <c r="F126" s="1"/>
      <c r="H126" s="1"/>
    </row>
    <row r="127" spans="5:8" ht="10.5" customHeight="1">
      <c r="E127" s="1"/>
      <c r="F127" s="1"/>
      <c r="H127" s="1"/>
    </row>
    <row r="128" spans="5:8" ht="10.5" customHeight="1">
      <c r="E128" s="1"/>
      <c r="F128" s="1"/>
      <c r="H128" s="1"/>
    </row>
    <row r="129" spans="5:8" ht="10.5" customHeight="1">
      <c r="E129" s="1"/>
      <c r="F129" s="1"/>
      <c r="H129" s="1"/>
    </row>
    <row r="130" spans="5:8" ht="10.5" customHeight="1">
      <c r="E130" s="1"/>
      <c r="F130" s="1"/>
      <c r="H130" s="1"/>
    </row>
    <row r="131" spans="5:8" ht="10.5" customHeight="1">
      <c r="E131" s="1"/>
      <c r="F131" s="1"/>
      <c r="H131" s="1"/>
    </row>
    <row r="132" spans="5:8" ht="10.5" customHeight="1">
      <c r="E132" s="1"/>
      <c r="F132" s="1"/>
      <c r="H132" s="1"/>
    </row>
    <row r="133" spans="5:8" ht="10.5" customHeight="1">
      <c r="E133" s="1"/>
      <c r="F133" s="1"/>
      <c r="H133" s="1"/>
    </row>
    <row r="134" spans="5:8" ht="10.5" customHeight="1">
      <c r="E134" s="1"/>
      <c r="F134" s="1"/>
      <c r="H134" s="1"/>
    </row>
    <row r="135" spans="5:8" ht="10.5" customHeight="1">
      <c r="E135" s="1"/>
      <c r="F135" s="1"/>
      <c r="H135" s="1"/>
    </row>
    <row r="136" spans="5:8" ht="10.5" customHeight="1">
      <c r="E136" s="1"/>
      <c r="F136" s="1"/>
      <c r="H136" s="1"/>
    </row>
    <row r="137" spans="5:8" ht="10.5" customHeight="1">
      <c r="E137" s="1"/>
      <c r="F137" s="1"/>
      <c r="H137" s="1"/>
    </row>
    <row r="138" spans="5:8" ht="10.5" customHeight="1">
      <c r="E138" s="1"/>
      <c r="F138" s="1"/>
      <c r="H138" s="1"/>
    </row>
    <row r="139" spans="5:8" ht="10.5" customHeight="1">
      <c r="E139" s="1"/>
      <c r="F139" s="1"/>
      <c r="H139" s="1"/>
    </row>
    <row r="140" spans="5:8" ht="10.5" customHeight="1">
      <c r="E140" s="1"/>
      <c r="F140" s="1"/>
      <c r="H140" s="1"/>
    </row>
    <row r="141" spans="5:8" ht="10.5" customHeight="1">
      <c r="E141" s="1"/>
      <c r="F141" s="1"/>
      <c r="H141" s="1"/>
    </row>
    <row r="142" spans="5:8" ht="10.5" customHeight="1">
      <c r="E142" s="1"/>
      <c r="F142" s="1"/>
      <c r="H142" s="1"/>
    </row>
    <row r="143" spans="5:8" ht="10.5" customHeight="1">
      <c r="E143" s="1"/>
      <c r="F143" s="1"/>
      <c r="H143" s="1"/>
    </row>
    <row r="144" spans="5:8" ht="10.5" customHeight="1">
      <c r="E144" s="1"/>
      <c r="F144" s="1"/>
      <c r="H144" s="1"/>
    </row>
    <row r="145" spans="5:8" ht="10.5" customHeight="1">
      <c r="E145" s="1"/>
      <c r="F145" s="1"/>
      <c r="H145" s="1"/>
    </row>
    <row r="146" spans="5:8" ht="10.5" customHeight="1">
      <c r="E146" s="1"/>
      <c r="F146" s="1"/>
      <c r="H146" s="1"/>
    </row>
    <row r="147" spans="5:8" ht="10.5" customHeight="1">
      <c r="E147" s="1"/>
      <c r="F147" s="1"/>
      <c r="H147" s="1"/>
    </row>
    <row r="148" spans="5:8" ht="10.5" customHeight="1">
      <c r="E148" s="1"/>
      <c r="F148" s="1"/>
      <c r="H148" s="1"/>
    </row>
    <row r="149" spans="5:8" ht="10.5" customHeight="1">
      <c r="E149" s="1"/>
      <c r="F149" s="1"/>
      <c r="H149" s="1"/>
    </row>
    <row r="150" spans="5:8" ht="10.5" customHeight="1">
      <c r="E150" s="1"/>
      <c r="F150" s="1"/>
      <c r="H150" s="1"/>
    </row>
    <row r="151" spans="5:8" ht="10.5" customHeight="1">
      <c r="E151" s="1"/>
      <c r="F151" s="1"/>
      <c r="H151" s="1"/>
    </row>
    <row r="152" spans="5:8" ht="10.5" customHeight="1">
      <c r="E152" s="1"/>
      <c r="F152" s="1"/>
      <c r="H152" s="1"/>
    </row>
    <row r="153" spans="5:8" ht="10.5" customHeight="1">
      <c r="E153" s="1"/>
      <c r="F153" s="1"/>
      <c r="H153" s="1"/>
    </row>
    <row r="154" spans="5:8" ht="10.5" customHeight="1">
      <c r="E154" s="1"/>
      <c r="F154" s="1"/>
      <c r="H154" s="1"/>
    </row>
    <row r="155" spans="5:8" ht="10.5" customHeight="1">
      <c r="E155" s="1"/>
      <c r="F155" s="1"/>
      <c r="H155" s="1"/>
    </row>
    <row r="156" spans="5:8" ht="10.5" customHeight="1">
      <c r="E156" s="1"/>
      <c r="F156" s="1"/>
      <c r="H156" s="1"/>
    </row>
    <row r="157" spans="5:8" ht="10.5" customHeight="1">
      <c r="E157" s="1"/>
      <c r="F157" s="1"/>
      <c r="H157" s="1"/>
    </row>
    <row r="158" spans="5:8" ht="10.5" customHeight="1">
      <c r="E158" s="1"/>
      <c r="F158" s="1"/>
      <c r="H158" s="1"/>
    </row>
    <row r="159" spans="5:8" ht="10.5" customHeight="1">
      <c r="E159" s="1"/>
      <c r="F159" s="1"/>
      <c r="H159" s="1"/>
    </row>
    <row r="160" spans="5:8" ht="10.5" customHeight="1">
      <c r="E160" s="1"/>
      <c r="F160" s="1"/>
      <c r="H160" s="1"/>
    </row>
    <row r="161" spans="5:8" ht="10.5" customHeight="1">
      <c r="E161" s="1"/>
      <c r="F161" s="1"/>
      <c r="H161" s="1"/>
    </row>
    <row r="162" spans="5:8" ht="10.5" customHeight="1">
      <c r="E162" s="1"/>
      <c r="F162" s="1"/>
      <c r="H162" s="1"/>
    </row>
    <row r="163" spans="5:8" ht="10.5" customHeight="1">
      <c r="E163" s="1"/>
      <c r="F163" s="1"/>
      <c r="H163" s="1"/>
    </row>
    <row r="164" spans="5:8" ht="10.5" customHeight="1">
      <c r="E164" s="1"/>
      <c r="F164" s="1"/>
      <c r="H164" s="1"/>
    </row>
  </sheetData>
  <sheetProtection/>
  <mergeCells count="1">
    <mergeCell ref="A1:I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Aluminum Company of America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reessp</dc:creator>
  <cp:keywords/>
  <dc:description/>
  <cp:lastModifiedBy>Sharpe</cp:lastModifiedBy>
  <cp:lastPrinted>2006-06-05T14:59:44Z</cp:lastPrinted>
  <dcterms:created xsi:type="dcterms:W3CDTF">2002-06-20T15:07:26Z</dcterms:created>
  <dcterms:modified xsi:type="dcterms:W3CDTF">2014-11-05T16:36:44Z</dcterms:modified>
  <cp:category/>
  <cp:version/>
  <cp:contentType/>
  <cp:contentStatus/>
</cp:coreProperties>
</file>